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35" activeTab="0"/>
  </bookViews>
  <sheets>
    <sheet name="Contributor" sheetId="1" r:id="rId1"/>
    <sheet name="Data input" sheetId="2" r:id="rId2"/>
    <sheet name="Undo" sheetId="3" state="hidden" r:id="rId3"/>
    <sheet name="Indicators" sheetId="4" r:id="rId4"/>
  </sheets>
  <definedNames>
    <definedName name="Prindiala" localSheetId="1">'Data input'!$A$1:$Q$151</definedName>
    <definedName name="Prindial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80"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80"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80" authorId="2">
      <text>
        <r>
          <rPr>
            <b/>
            <sz val="8"/>
            <rFont val="Tahoma"/>
            <family val="2"/>
          </rPr>
          <t>If the service is a network service  :
How many user requests are annually on that network service?   
 (Num)</t>
        </r>
        <r>
          <rPr>
            <sz val="8"/>
            <rFont val="Tahoma"/>
            <family val="0"/>
          </rPr>
          <t xml:space="preserve">
</t>
        </r>
      </text>
    </comment>
    <comment ref="Q80"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0"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0" authorId="3">
      <text>
        <r>
          <rPr>
            <b/>
            <sz val="8"/>
            <rFont val="Tahoma"/>
            <family val="0"/>
          </rPr>
          <t>Is the service a spatial data service?
Yes =1, No = 0</t>
        </r>
        <r>
          <rPr>
            <sz val="8"/>
            <rFont val="Tahoma"/>
            <family val="0"/>
          </rPr>
          <t xml:space="preserve">
</t>
        </r>
      </text>
    </comment>
    <comment ref="D80" authorId="3">
      <text>
        <r>
          <rPr>
            <b/>
            <sz val="8"/>
            <rFont val="Tahoma"/>
            <family val="0"/>
          </rPr>
          <t>Is the service a network service?
Yes =1, No = 0</t>
        </r>
        <r>
          <rPr>
            <sz val="8"/>
            <rFont val="Tahoma"/>
            <family val="0"/>
          </rPr>
          <t xml:space="preserve">
</t>
        </r>
      </text>
    </comment>
    <comment ref="R80" authorId="3">
      <text>
        <r>
          <rPr>
            <b/>
            <sz val="8"/>
            <rFont val="Tahoma"/>
            <family val="0"/>
          </rPr>
          <t>Insert the name of the service.</t>
        </r>
      </text>
    </comment>
    <comment ref="S80" authorId="3">
      <text>
        <r>
          <rPr>
            <b/>
            <sz val="8"/>
            <rFont val="Tahoma"/>
            <family val="0"/>
          </rPr>
          <t>Insert the url of the service.</t>
        </r>
      </text>
    </comment>
    <comment ref="T80"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<sst xmlns="http://schemas.openxmlformats.org/spreadsheetml/2006/main" count="770" uniqueCount="384">
  <si>
    <t>Theme</t>
  </si>
  <si>
    <t>Existence</t>
  </si>
  <si>
    <t>Metadata</t>
  </si>
  <si>
    <t>Compliance</t>
  </si>
  <si>
    <t>MD Accesibility</t>
  </si>
  <si>
    <t>Use</t>
  </si>
  <si>
    <t>Annex</t>
  </si>
  <si>
    <t>I</t>
  </si>
  <si>
    <t>II</t>
  </si>
  <si>
    <t>III</t>
  </si>
  <si>
    <t>2. Buildings</t>
  </si>
  <si>
    <t>3. Soil</t>
  </si>
  <si>
    <t>4. Land use</t>
  </si>
  <si>
    <t>6. Utility and governmental services</t>
  </si>
  <si>
    <t>7. Environmental monitoring facilities</t>
  </si>
  <si>
    <t>8. Production and industrial facilities</t>
  </si>
  <si>
    <t>9. Agricultural and aquaculture facilities</t>
  </si>
  <si>
    <t>10. Population distribution – demography</t>
  </si>
  <si>
    <t>12. Natural risk zones</t>
  </si>
  <si>
    <t>13. Atmospheric conditions</t>
  </si>
  <si>
    <t>14. Meteorological geographical features</t>
  </si>
  <si>
    <t>18. Habitats and biotopes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</si>
  <si>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</si>
  <si>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</si>
  <si>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</si>
  <si>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</si>
  <si>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</si>
  <si>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</si>
  <si>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</si>
  <si>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</si>
  <si>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</si>
  <si>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</si>
  <si>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</si>
  <si>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</si>
  <si>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</si>
  <si>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</si>
  <si>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</si>
  <si>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</si>
  <si>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</si>
  <si>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</si>
  <si>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</si>
  <si>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</si>
  <si>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</si>
  <si>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</si>
  <si>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</si>
  <si>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</si>
  <si>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</si>
  <si>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</si>
  <si>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</si>
  <si>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</si>
  <si>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</si>
  <si>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</si>
  <si>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</si>
  <si>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</si>
  <si>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</si>
  <si>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</si>
  <si>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</si>
  <si>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</si>
  <si>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</si>
  <si>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</si>
  <si>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</si>
  <si>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</si>
  <si>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</si>
  <si>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</si>
  <si>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</si>
  <si>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</si>
  <si>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</si>
  <si>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</si>
  <si>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</si>
  <si>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</si>
  <si>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</si>
  <si>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</si>
  <si>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</si>
  <si>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</si>
  <si>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</si>
  <si>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</si>
  <si>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</si>
  <si>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</si>
  <si>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</si>
  <si>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</si>
  <si>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</si>
  <si>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</si>
  <si>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</si>
  <si>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</si>
  <si>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</si>
  <si>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</si>
  <si>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</si>
  <si>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</si>
  <si>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</si>
  <si>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</si>
  <si>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</si>
  <si>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</si>
  <si>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</si>
  <si>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</si>
  <si>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</si>
  <si>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</si>
  <si>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</si>
  <si>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</si>
  <si>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</si>
  <si>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</si>
  <si>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</si>
  <si>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</si>
  <si>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</si>
  <si>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</si>
  <si>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</si>
  <si>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</si>
  <si>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</si>
  <si>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</si>
  <si>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</si>
  <si>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</si>
  <si>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</si>
  <si>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</si>
  <si>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</si>
  <si>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</si>
  <si>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</si>
  <si>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</si>
  <si>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</si>
  <si>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</si>
  <si>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</si>
  <si>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</si>
  <si>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</si>
  <si>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</si>
  <si>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</si>
  <si>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</si>
  <si>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</si>
  <si>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</si>
  <si>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</si>
  <si>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</si>
  <si>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</si>
  <si>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</si>
  <si>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</si>
  <si>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</si>
  <si>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</si>
  <si>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</si>
  <si>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</si>
  <si>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</si>
  <si>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</si>
  <si>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</si>
  <si>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</si>
  <si>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</si>
  <si>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</si>
  <si>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</si>
  <si>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</si>
  <si>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</si>
  <si>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</si>
  <si>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</si>
  <si>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</si>
  <si>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</si>
  <si>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</si>
  <si>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</si>
  <si>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</si>
  <si>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</si>
  <si>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</si>
  <si>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</si>
  <si>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</si>
  <si>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</si>
  <si>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</si>
  <si>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</si>
  <si>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</si>
  <si>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</si>
  <si>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</si>
  <si>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</si>
  <si>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</si>
  <si>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</si>
  <si>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</si>
  <si>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</si>
  <si>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</si>
  <si>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</si>
  <si>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</si>
  <si>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</si>
  <si>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</si>
  <si>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</si>
  <si>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</si>
  <si>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</si>
  <si>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</si>
  <si>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</si>
  <si>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</si>
  <si>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</si>
  <si>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</si>
  <si>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</si>
  <si>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</si>
  <si>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</si>
  <si>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</si>
  <si>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</si>
  <si>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</si>
  <si>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</si>
  <si>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</si>
  <si>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</si>
  <si>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</si>
  <si>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</si>
  <si>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</si>
  <si>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</si>
  <si>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</si>
  <si>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</si>
  <si>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</si>
  <si>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</si>
  <si>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</si>
  <si>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</si>
  <si>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</si>
  <si>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</si>
  <si>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</si>
  <si>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</si>
  <si>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</si>
  <si>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</si>
  <si>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</si>
  <si>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</si>
  <si>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</si>
  <si>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</si>
  <si>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</si>
  <si>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</si>
  <si>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</si>
  <si>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</si>
  <si>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</si>
  <si>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</si>
  <si>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</si>
  <si>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</si>
  <si>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</si>
  <si>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</si>
  <si>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</si>
  <si>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</si>
  <si>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</si>
  <si>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</si>
  <si>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</si>
  <si>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</si>
  <si>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</si>
  <si>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</si>
  <si>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</si>
  <si>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</si>
  <si>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</si>
  <si>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</si>
  <si>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</si>
  <si>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</si>
  <si>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</si>
  <si>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</si>
  <si>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</si>
  <si>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</si>
  <si>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</si>
  <si>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</si>
  <si>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</si>
  <si>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</si>
  <si>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</si>
  <si>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</si>
  <si>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</si>
  <si>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</si>
  <si>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</si>
  <si>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</si>
  <si>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</si>
  <si>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</si>
  <si>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</si>
  <si>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</si>
  <si>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</si>
  <si>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</si>
  <si>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</si>
  <si>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</si>
  <si>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</si>
  <si>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</si>
  <si>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</si>
  <si>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</si>
  <si>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</si>
  <si>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</si>
  <si>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</si>
  <si>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</si>
  <si>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</si>
  <si>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</si>
  <si>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</si>
  <si>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</si>
  <si>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</si>
  <si>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</si>
  <si>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</si>
  <si>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</si>
  <si>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</si>
  <si>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</si>
  <si>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</si>
  <si>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</si>
  <si>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</si>
  <si>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</si>
  <si>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</si>
  <si>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</si>
  <si>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</si>
  <si>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</si>
  <si>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</si>
  <si>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</si>
  <si>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</si>
  <si>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</si>
  <si>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</si>
  <si>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</si>
  <si>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</si>
  <si>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</si>
  <si>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</si>
  <si>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</si>
  <si>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</si>
  <si>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</si>
  <si>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</si>
  <si>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</si>
  <si>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</si>
  <si>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</si>
  <si>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</si>
  <si>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</si>
  <si>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</si>
  <si>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</si>
  <si>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</si>
  <si>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</si>
  <si>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</si>
  <si>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Estonian Land Board</t>
  </si>
  <si>
    <t>EE</t>
  </si>
  <si>
    <t>ylle.harak@maaamet.ee</t>
  </si>
  <si>
    <t>eng</t>
  </si>
  <si>
    <t>Estonian Ministry of the Interior, Estonian Land Board</t>
  </si>
  <si>
    <t>Estonian Land Board, Estonian Ministry of the Interior</t>
  </si>
  <si>
    <t>Estonian Land Board, local governments</t>
  </si>
  <si>
    <t>Estonian Road Administration, Estonian Land Board</t>
  </si>
  <si>
    <t>Estonian Road Administration</t>
  </si>
  <si>
    <t>Estonian Air Navigation Services</t>
  </si>
  <si>
    <t>Estonian Technical Surveillance Authority</t>
  </si>
  <si>
    <t>Estonian Maritime Administration</t>
  </si>
  <si>
    <t>Estonian Environment Information Center</t>
  </si>
  <si>
    <t>National Heritage Board</t>
  </si>
  <si>
    <t>Coordinate systems</t>
  </si>
  <si>
    <t>Estonian Administrative and Settlement divisions</t>
  </si>
  <si>
    <t>Adresses</t>
  </si>
  <si>
    <t>Roads Register</t>
  </si>
  <si>
    <t>Bus stops</t>
  </si>
  <si>
    <t>Aeronautical Information Data</t>
  </si>
  <si>
    <t>Railway Traffic Register</t>
  </si>
  <si>
    <t>Electronic navigational maps</t>
  </si>
  <si>
    <t>Navigation Marks</t>
  </si>
  <si>
    <t>Ports</t>
  </si>
  <si>
    <t>Water bodies</t>
  </si>
  <si>
    <t>National Heritage Areas</t>
  </si>
  <si>
    <t>Protected Natural Areas</t>
  </si>
  <si>
    <t>Elevation Data</t>
  </si>
  <si>
    <t>Estonian Base Map</t>
  </si>
  <si>
    <t>CORINE Land Cover</t>
  </si>
  <si>
    <t>Orthophotos</t>
  </si>
  <si>
    <t>Geological Base Map</t>
  </si>
  <si>
    <t>Ministry of the Economic Affairs and Communication</t>
  </si>
  <si>
    <t>Estonian Land Board; Estonian Environment Information Center</t>
  </si>
  <si>
    <t>Estonian Agricultural Registers and Information Board</t>
  </si>
  <si>
    <t>Statistics Estonia</t>
  </si>
  <si>
    <t>Natural risk areas</t>
  </si>
  <si>
    <t>Weather stations</t>
  </si>
  <si>
    <t>Natura 2000 areas</t>
  </si>
  <si>
    <t>Key biotopes</t>
  </si>
  <si>
    <t>Mineral Deposits</t>
  </si>
  <si>
    <t>Building Register</t>
  </si>
  <si>
    <t>Soil Map</t>
  </si>
  <si>
    <t>Wastewater and waste management facilities</t>
  </si>
  <si>
    <t>Environmental monitoring sites</t>
  </si>
  <si>
    <t>Extracting permit areas</t>
  </si>
  <si>
    <t>Pollutant Release and Transfer Register</t>
  </si>
  <si>
    <t>Register of agricultural animals</t>
  </si>
  <si>
    <t>Population grid data</t>
  </si>
  <si>
    <t>Geographical Names Application</t>
  </si>
  <si>
    <t>National Register of Monuments Application</t>
  </si>
  <si>
    <t>Address Data Application</t>
  </si>
  <si>
    <t>Administrative and Settlement Division Application</t>
  </si>
  <si>
    <t>Estonian Land Board, Statistics Estonia</t>
  </si>
  <si>
    <t>http://geoportaal.maaamet.ee/est/Andmed-ja-kaardid/Haldus-ja-asustusjaotus-p119.html</t>
  </si>
  <si>
    <t>http://geoportaal.maaamet.ee/est/Teenused/Kaardirakendused/Aadressiandmete-rakendus-p137.html</t>
  </si>
  <si>
    <t>http://xgis.maaamet.ee/knravalik/</t>
  </si>
  <si>
    <t>Coordinate Calculator</t>
  </si>
  <si>
    <t>http://geoportaal.maaamet.ee/est/Teenused/Geodeesia-kalkulaatorid-p142.html</t>
  </si>
  <si>
    <t>Estonian Environment Information Center, Estonian Meteorological and Hydrological Institute</t>
  </si>
  <si>
    <t xml:space="preserve"> Estonian Land Board</t>
  </si>
  <si>
    <t>National Heritage Board, Estonian Land Board</t>
  </si>
  <si>
    <t>http://inspire.maaamet.ee/arcgis/services/public/cp/MapServer/InspireViewService?</t>
  </si>
  <si>
    <t>http://inspire.maaamet.ee/arcgis/services/public/tn_com/MapServer/InspireViewService?</t>
  </si>
  <si>
    <t>http://inspire.maaamet.ee/arcgis/services/public/gn/MapServer/InspireViewService?</t>
  </si>
  <si>
    <t>http://inspire.maaamet.ee/arcgis/services/public/ps/MapServer/InspireViewService?</t>
  </si>
  <si>
    <t>http://inspire.maaamet.ee/arcgis/services/public/ad/MapServer/InspireViewService?</t>
  </si>
  <si>
    <t>http://inspire.maaamet.ee/arcgis/services/public/hy_net/MapServer/InspireViewService?</t>
  </si>
  <si>
    <t>http://inspire.maaamet.ee/arcgis/services/public/au/MapServer/InspireViewService?</t>
  </si>
  <si>
    <t>Roads Application</t>
  </si>
  <si>
    <t>Railway Application</t>
  </si>
  <si>
    <t>http://inspire.maaamet.ee/arcgis/services/public/tn_aw/MapServer/InspireViewService?</t>
  </si>
  <si>
    <t>Aeronautical Application</t>
  </si>
  <si>
    <t>http://inspire.maaamet.ee/arcgis/services/public/hy/MapServer/InspireViewService?</t>
  </si>
  <si>
    <t>http://inspire.maaamet.ee/arcgis/services/public/hy_mmo/MapServer/InspireViewService?</t>
  </si>
  <si>
    <t>Hydrography (DamOrWeir)</t>
  </si>
  <si>
    <t>Hydrography (WatercourseLink)</t>
  </si>
  <si>
    <t>Spatial data sets discovery service Annexes I, II</t>
  </si>
  <si>
    <t xml:space="preserve"> I, II</t>
  </si>
  <si>
    <t>http://inspire.maaamet.ee/geoportal/csw/discovery?request=GetCapabilities&amp;Service=csw&amp;language=eng</t>
  </si>
  <si>
    <t>http://inspire.maaamet.ee/arcgis/services/public/tn_rrc/MapServer/InspireViewService?</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</si>
</sst>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 numFmtId="199" formatCode="&quot;Jah&quot;;&quot;Jah&quot;;&quot;Ei&quot;"/>
    <numFmt numFmtId="200" formatCode="&quot;Tõene&quot;;&quot;Tõene&quot;;&quot;Väär&quot;"/>
    <numFmt numFmtId="201" formatCode="&quot;Sees&quot;;&quot;Sees&quot;;&quot;Väljas&quot;"/>
  </numFmts>
  <fonts count="33">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7"/>
        <bgColor indexed="64"/>
      </patternFill>
    </fill>
    <fill>
      <patternFill patternType="solid">
        <fgColor indexed="42"/>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8" fillId="16" borderId="1" applyNumberFormat="0" applyAlignment="0" applyProtection="0"/>
    <xf numFmtId="0" fontId="17" fillId="3" borderId="0" applyNumberFormat="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0" fillId="0" borderId="2"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17" borderId="3" applyNumberFormat="0" applyAlignment="0" applyProtection="0"/>
    <xf numFmtId="0" fontId="6" fillId="0" borderId="0" applyNumberFormat="0" applyFill="0" applyBorder="0" applyAlignment="0" applyProtection="0"/>
    <xf numFmtId="0" fontId="26" fillId="0" borderId="4" applyNumberFormat="0" applyFill="0" applyAlignment="0" applyProtection="0"/>
    <xf numFmtId="0" fontId="0" fillId="18" borderId="5" applyNumberFormat="0" applyFont="0" applyAlignment="0" applyProtection="0"/>
    <xf numFmtId="0" fontId="27" fillId="19" borderId="0" applyNumberFormat="0" applyBorder="0" applyAlignment="0" applyProtection="0"/>
    <xf numFmtId="0" fontId="29"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9" fontId="0" fillId="0" borderId="0" applyFon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xf numFmtId="0" fontId="20" fillId="0" borderId="0" applyNumberFormat="0" applyFill="0" applyBorder="0" applyAlignment="0" applyProtection="0"/>
    <xf numFmtId="0" fontId="25" fillId="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16" borderId="9" applyNumberFormat="0" applyAlignment="0" applyProtection="0"/>
  </cellStyleXfs>
  <cellXfs count="539">
    <xf numFmtId="0" fontId="0" fillId="0" borderId="0" xfId="0" applyAlignment="1">
      <alignment/>
    </xf>
    <xf numFmtId="0" fontId="1" fillId="0" borderId="0" xfId="0" applyFont="1" applyAlignment="1">
      <alignment/>
    </xf>
    <xf numFmtId="0" fontId="0" fillId="19" borderId="10" xfId="0" applyFill="1" applyBorder="1" applyAlignment="1">
      <alignment/>
    </xf>
    <xf numFmtId="0" fontId="0" fillId="7" borderId="11" xfId="0" applyFont="1" applyFill="1" applyBorder="1" applyAlignment="1">
      <alignment textRotation="90" wrapText="1"/>
    </xf>
    <xf numFmtId="0" fontId="0" fillId="21" borderId="10" xfId="0" applyFont="1" applyFill="1" applyBorder="1" applyAlignment="1">
      <alignment horizontal="right"/>
    </xf>
    <xf numFmtId="3" fontId="0" fillId="21" borderId="11" xfId="0" applyNumberFormat="1" applyFont="1" applyFill="1" applyBorder="1" applyAlignment="1">
      <alignment horizontal="right"/>
    </xf>
    <xf numFmtId="0" fontId="0" fillId="21" borderId="11" xfId="0"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21"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23" borderId="10" xfId="0" applyNumberFormat="1" applyFont="1" applyFill="1" applyBorder="1" applyAlignment="1">
      <alignment horizontal="right"/>
    </xf>
    <xf numFmtId="0" fontId="7" fillId="24" borderId="12" xfId="0" applyFont="1" applyFill="1" applyBorder="1" applyAlignment="1">
      <alignment/>
    </xf>
    <xf numFmtId="2" fontId="1" fillId="23" borderId="10" xfId="0" applyNumberFormat="1" applyFont="1" applyFill="1" applyBorder="1" applyAlignment="1">
      <alignment horizontal="right"/>
    </xf>
    <xf numFmtId="2" fontId="0" fillId="23"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23" borderId="14" xfId="0" applyNumberFormat="1" applyFont="1" applyFill="1" applyBorder="1" applyAlignment="1">
      <alignment horizontal="right"/>
    </xf>
    <xf numFmtId="3" fontId="0" fillId="15" borderId="14" xfId="0" applyNumberFormat="1" applyFont="1" applyFill="1" applyBorder="1" applyAlignment="1">
      <alignment horizontal="right"/>
    </xf>
    <xf numFmtId="0" fontId="8" fillId="0" borderId="0" xfId="0" applyFont="1" applyAlignment="1">
      <alignment/>
    </xf>
    <xf numFmtId="0" fontId="1" fillId="24" borderId="15" xfId="0" applyFont="1" applyFill="1" applyBorder="1" applyAlignment="1">
      <alignment/>
    </xf>
    <xf numFmtId="0" fontId="1" fillId="24" borderId="16" xfId="0" applyFont="1" applyFill="1" applyBorder="1" applyAlignment="1">
      <alignment/>
    </xf>
    <xf numFmtId="3" fontId="0" fillId="21" borderId="11" xfId="0" applyNumberFormat="1" applyFill="1" applyBorder="1" applyAlignment="1">
      <alignment horizontal="right"/>
    </xf>
    <xf numFmtId="0" fontId="1" fillId="0" borderId="0" xfId="1" applyAlignment="1">
      <alignment/>
    </xf>
    <xf numFmtId="2" fontId="1" fillId="23" borderId="10" xfId="0" applyNumberFormat="1" applyFont="1" applyFill="1" applyBorder="1" applyAlignment="1">
      <alignment/>
    </xf>
    <xf numFmtId="2" fontId="1" fillId="23" borderId="13" xfId="0" applyNumberFormat="1" applyFont="1" applyFill="1" applyBorder="1" applyAlignment="1">
      <alignment horizontal="right"/>
    </xf>
    <xf numFmtId="2" fontId="1" fillId="23" borderId="14" xfId="0" applyNumberFormat="1" applyFont="1" applyFill="1" applyBorder="1" applyAlignment="1">
      <alignment horizontal="right"/>
    </xf>
    <xf numFmtId="3" fontId="1" fillId="23" borderId="10" xfId="0" applyNumberFormat="1" applyFont="1" applyFill="1" applyBorder="1" applyAlignment="1">
      <alignment/>
    </xf>
    <xf numFmtId="0" fontId="1" fillId="23" borderId="10" xfId="0" applyFont="1" applyFill="1" applyBorder="1" applyAlignment="1">
      <alignment/>
    </xf>
    <xf numFmtId="3" fontId="1" fillId="23" borderId="14" xfId="0" applyNumberFormat="1" applyFont="1" applyFill="1" applyBorder="1" applyAlignment="1">
      <alignment/>
    </xf>
    <xf numFmtId="0" fontId="1" fillId="23" borderId="10" xfId="0" applyFont="1" applyFill="1" applyBorder="1" applyAlignment="1">
      <alignment horizontal="left"/>
    </xf>
    <xf numFmtId="2" fontId="1" fillId="23" borderId="10" xfId="0" applyNumberFormat="1" applyFont="1" applyFill="1" applyBorder="1" applyAlignment="1">
      <alignment horizontal="left"/>
    </xf>
    <xf numFmtId="0" fontId="0" fillId="15" borderId="10" xfId="0" applyFont="1" applyFill="1" applyBorder="1" applyAlignment="1">
      <alignment horizontal="left"/>
    </xf>
    <xf numFmtId="0" fontId="1" fillId="21" borderId="10" xfId="1" applyFill="1" applyBorder="1" applyAlignment="1">
      <alignment horizontal="right"/>
    </xf>
    <xf numFmtId="3" fontId="1" fillId="21" borderId="11" xfId="1" applyNumberFormat="1" applyFill="1" applyBorder="1" applyAlignment="1">
      <alignment horizontal="right"/>
    </xf>
    <xf numFmtId="3" fontId="1" fillId="21" borderId="10" xfId="1" applyNumberFormat="1" applyFill="1" applyBorder="1" applyAlignment="1">
      <alignment/>
    </xf>
    <xf numFmtId="0" fontId="1" fillId="21" borderId="11" xfId="1" applyFill="1" applyBorder="1" applyAlignment="1">
      <alignment horizontal="right"/>
    </xf>
    <xf numFmtId="0" fontId="0" fillId="21" borderId="10" xfId="5" applyFill="1" applyBorder="1" applyAlignment="1">
      <alignment horizontal="right"/>
    </xf>
    <xf numFmtId="3" fontId="0" fillId="21" borderId="11" xfId="5" applyNumberFormat="1" applyFill="1" applyBorder="1" applyAlignment="1">
      <alignment horizontal="right"/>
    </xf>
    <xf numFmtId="3" fontId="0" fillId="21" borderId="10" xfId="5" applyNumberFormat="1" applyFill="1" applyBorder="1" applyAlignment="1">
      <alignment/>
    </xf>
    <xf numFmtId="2" fontId="1" fillId="23"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21" borderId="17" xfId="5" applyFill="1" applyBorder="1" applyAlignment="1">
      <alignment horizontal="right"/>
    </xf>
    <xf numFmtId="3" fontId="0" fillId="21" borderId="12" xfId="5" applyNumberFormat="1" applyFill="1" applyBorder="1" applyAlignment="1">
      <alignment horizontal="right"/>
    </xf>
    <xf numFmtId="3" fontId="0" fillId="21" borderId="17" xfId="5" applyNumberFormat="1" applyFont="1" applyFill="1" applyBorder="1" applyAlignment="1">
      <alignment/>
    </xf>
    <xf numFmtId="0" fontId="7" fillId="24" borderId="18" xfId="1" applyFont="1" applyFill="1" applyBorder="1" applyAlignment="1">
      <alignment/>
    </xf>
    <xf numFmtId="0" fontId="7" fillId="0" borderId="0" xfId="1" applyFont="1" applyBorder="1" applyAlignment="1">
      <alignment/>
    </xf>
    <xf numFmtId="0" fontId="0" fillId="7" borderId="10" xfId="0" applyFont="1" applyFill="1" applyBorder="1" applyAlignment="1">
      <alignment/>
    </xf>
    <xf numFmtId="0" fontId="9" fillId="19" borderId="17" xfId="3" applyFont="1" applyFill="1" applyBorder="1" applyAlignment="1">
      <alignment horizontal="center"/>
    </xf>
    <xf numFmtId="0" fontId="9" fillId="19" borderId="17" xfId="3" applyFont="1" applyFill="1" applyBorder="1" applyAlignment="1">
      <alignment horizontal="left"/>
    </xf>
    <xf numFmtId="0" fontId="9" fillId="19" borderId="17" xfId="0" applyFont="1" applyFill="1" applyBorder="1" applyAlignment="1">
      <alignment horizontal="center"/>
    </xf>
    <xf numFmtId="0" fontId="9" fillId="19" borderId="17" xfId="0" applyFont="1" applyFill="1" applyBorder="1" applyAlignment="1">
      <alignment horizontal="left"/>
    </xf>
    <xf numFmtId="0" fontId="9" fillId="21" borderId="10" xfId="0" applyFont="1" applyFill="1" applyBorder="1" applyAlignment="1">
      <alignment horizontal="right"/>
    </xf>
    <xf numFmtId="9" fontId="1" fillId="23"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21" borderId="19" xfId="5" applyNumberFormat="1" applyFont="1" applyFill="1" applyBorder="1" applyAlignment="1">
      <alignment/>
    </xf>
    <xf numFmtId="9" fontId="1" fillId="23" borderId="14" xfId="0" applyNumberFormat="1" applyFont="1" applyFill="1" applyBorder="1" applyAlignment="1">
      <alignment horizontal="right"/>
    </xf>
    <xf numFmtId="3" fontId="0" fillId="15" borderId="14" xfId="0" applyNumberFormat="1" applyFont="1" applyFill="1" applyBorder="1" applyAlignment="1">
      <alignment/>
    </xf>
    <xf numFmtId="3" fontId="0" fillId="21" borderId="14" xfId="5" applyNumberFormat="1" applyFill="1" applyBorder="1" applyAlignment="1">
      <alignment/>
    </xf>
    <xf numFmtId="9" fontId="1" fillId="23" borderId="14" xfId="0" applyNumberFormat="1" applyFont="1" applyFill="1" applyBorder="1" applyAlignment="1">
      <alignment horizontal="right"/>
    </xf>
    <xf numFmtId="3" fontId="0" fillId="21" borderId="14" xfId="0" applyNumberFormat="1" applyFont="1" applyFill="1" applyBorder="1" applyAlignment="1">
      <alignment/>
    </xf>
    <xf numFmtId="3" fontId="1" fillId="21" borderId="14" xfId="1" applyNumberFormat="1" applyFill="1" applyBorder="1" applyAlignment="1">
      <alignment/>
    </xf>
    <xf numFmtId="0" fontId="1" fillId="4" borderId="20" xfId="0" applyFont="1" applyFill="1" applyBorder="1" applyAlignment="1">
      <alignment textRotation="90"/>
    </xf>
    <xf numFmtId="2" fontId="0" fillId="21" borderId="21" xfId="5" applyNumberFormat="1" applyFont="1" applyFill="1" applyBorder="1" applyAlignment="1">
      <alignment/>
    </xf>
    <xf numFmtId="2" fontId="1" fillId="23" borderId="22" xfId="0" applyNumberFormat="1" applyFont="1" applyFill="1" applyBorder="1" applyAlignment="1">
      <alignment/>
    </xf>
    <xf numFmtId="9" fontId="1" fillId="23" borderId="22" xfId="0" applyNumberFormat="1" applyFont="1" applyFill="1" applyBorder="1" applyAlignment="1">
      <alignment horizontal="right"/>
    </xf>
    <xf numFmtId="2" fontId="0" fillId="21" borderId="20" xfId="0" applyNumberFormat="1" applyFill="1" applyBorder="1" applyAlignment="1">
      <alignment/>
    </xf>
    <xf numFmtId="0" fontId="7" fillId="24" borderId="23" xfId="1" applyFont="1" applyFill="1" applyBorder="1" applyAlignment="1">
      <alignment/>
    </xf>
    <xf numFmtId="2" fontId="1" fillId="23"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21" borderId="20" xfId="5" applyNumberFormat="1" applyFill="1" applyBorder="1" applyAlignment="1">
      <alignment/>
    </xf>
    <xf numFmtId="2" fontId="1" fillId="23" borderId="22" xfId="0" applyNumberFormat="1" applyFont="1" applyFill="1" applyBorder="1" applyAlignment="1">
      <alignment/>
    </xf>
    <xf numFmtId="9" fontId="0" fillId="10" borderId="22" xfId="3" applyNumberFormat="1" applyFont="1" applyFill="1" applyBorder="1" applyAlignment="1">
      <alignment/>
    </xf>
    <xf numFmtId="2" fontId="0" fillId="21" borderId="20" xfId="0" applyNumberFormat="1" applyFont="1" applyFill="1" applyBorder="1" applyAlignment="1">
      <alignment/>
    </xf>
    <xf numFmtId="2" fontId="1" fillId="21"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21"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23" borderId="11" xfId="0" applyNumberFormat="1" applyFont="1" applyFill="1" applyBorder="1" applyAlignment="1">
      <alignment/>
    </xf>
    <xf numFmtId="2" fontId="0" fillId="23" borderId="11" xfId="0" applyNumberFormat="1" applyFont="1" applyFill="1" applyBorder="1" applyAlignment="1">
      <alignment horizontal="right"/>
    </xf>
    <xf numFmtId="2" fontId="1" fillId="23" borderId="11" xfId="0" applyNumberFormat="1" applyFont="1" applyFill="1" applyBorder="1" applyAlignment="1">
      <alignment horizontal="right"/>
    </xf>
    <xf numFmtId="3" fontId="0" fillId="15" borderId="11" xfId="0" applyNumberFormat="1" applyFont="1" applyFill="1" applyBorder="1" applyAlignment="1">
      <alignment horizontal="right"/>
    </xf>
    <xf numFmtId="0" fontId="8" fillId="4" borderId="21" xfId="0" applyFont="1" applyFill="1" applyBorder="1" applyAlignment="1">
      <alignment/>
    </xf>
    <xf numFmtId="3" fontId="0" fillId="21" borderId="21" xfId="5" applyNumberFormat="1" applyFont="1" applyFill="1" applyBorder="1" applyAlignment="1">
      <alignment/>
    </xf>
    <xf numFmtId="3" fontId="1" fillId="23" borderId="20" xfId="0" applyNumberFormat="1" applyFont="1" applyFill="1" applyBorder="1" applyAlignment="1">
      <alignment/>
    </xf>
    <xf numFmtId="9" fontId="1" fillId="23" borderId="20" xfId="0" applyNumberFormat="1" applyFont="1" applyFill="1" applyBorder="1" applyAlignment="1">
      <alignment horizontal="right"/>
    </xf>
    <xf numFmtId="3" fontId="0" fillId="21" borderId="20" xfId="0" applyNumberFormat="1" applyFill="1" applyBorder="1" applyAlignment="1">
      <alignment/>
    </xf>
    <xf numFmtId="0" fontId="1" fillId="24" borderId="21" xfId="0" applyFont="1" applyFill="1" applyBorder="1" applyAlignment="1">
      <alignment/>
    </xf>
    <xf numFmtId="2" fontId="1" fillId="23"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21" borderId="20" xfId="5" applyNumberFormat="1" applyFill="1" applyBorder="1" applyAlignment="1">
      <alignment/>
    </xf>
    <xf numFmtId="3" fontId="0" fillId="4" borderId="21" xfId="0" applyNumberFormat="1" applyFont="1" applyFill="1" applyBorder="1" applyAlignment="1">
      <alignment/>
    </xf>
    <xf numFmtId="3" fontId="0" fillId="21" borderId="20" xfId="0" applyNumberFormat="1" applyFont="1" applyFill="1" applyBorder="1" applyAlignment="1">
      <alignment/>
    </xf>
    <xf numFmtId="2" fontId="1" fillId="23" borderId="20" xfId="0" applyNumberFormat="1" applyFont="1" applyFill="1" applyBorder="1" applyAlignment="1">
      <alignment/>
    </xf>
    <xf numFmtId="3" fontId="1" fillId="21" borderId="20" xfId="1" applyNumberFormat="1" applyFill="1" applyBorder="1" applyAlignment="1">
      <alignment/>
    </xf>
    <xf numFmtId="3" fontId="0" fillId="4" borderId="24" xfId="0" applyNumberFormat="1" applyFont="1" applyFill="1" applyBorder="1" applyAlignment="1">
      <alignment/>
    </xf>
    <xf numFmtId="2" fontId="0" fillId="21" borderId="26" xfId="5" applyNumberFormat="1" applyFont="1" applyFill="1" applyBorder="1" applyAlignment="1">
      <alignment/>
    </xf>
    <xf numFmtId="2" fontId="0" fillId="21" borderId="22" xfId="0" applyNumberFormat="1" applyFill="1" applyBorder="1" applyAlignment="1">
      <alignment/>
    </xf>
    <xf numFmtId="2" fontId="0" fillId="21" borderId="22" xfId="5" applyNumberFormat="1" applyFill="1" applyBorder="1" applyAlignment="1">
      <alignment/>
    </xf>
    <xf numFmtId="2" fontId="0" fillId="21" borderId="22" xfId="0" applyNumberFormat="1" applyFont="1" applyFill="1" applyBorder="1" applyAlignment="1">
      <alignment/>
    </xf>
    <xf numFmtId="2" fontId="0" fillId="21" borderId="26" xfId="5" applyNumberFormat="1" applyFill="1" applyBorder="1" applyAlignment="1">
      <alignment/>
    </xf>
    <xf numFmtId="0" fontId="8" fillId="4" borderId="12" xfId="0" applyFont="1" applyFill="1" applyBorder="1" applyAlignment="1">
      <alignment/>
    </xf>
    <xf numFmtId="0" fontId="0" fillId="7" borderId="14" xfId="0"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21" borderId="27" xfId="5" applyFill="1" applyBorder="1" applyAlignment="1">
      <alignment horizontal="right"/>
    </xf>
    <xf numFmtId="0" fontId="1" fillId="23" borderId="13" xfId="0" applyFont="1" applyFill="1" applyBorder="1" applyAlignment="1">
      <alignment/>
    </xf>
    <xf numFmtId="0" fontId="0" fillId="21" borderId="13" xfId="0" applyFont="1" applyFill="1" applyBorder="1" applyAlignment="1">
      <alignment horizontal="right"/>
    </xf>
    <xf numFmtId="0" fontId="0" fillId="15" borderId="13" xfId="0" applyFont="1" applyFill="1" applyBorder="1" applyAlignment="1">
      <alignment horizontal="right"/>
    </xf>
    <xf numFmtId="0" fontId="0" fillId="21" borderId="13" xfId="5" applyFill="1" applyBorder="1" applyAlignment="1">
      <alignment horizontal="right"/>
    </xf>
    <xf numFmtId="0" fontId="9" fillId="21" borderId="13" xfId="0" applyFont="1" applyFill="1" applyBorder="1" applyAlignment="1">
      <alignment horizontal="right"/>
    </xf>
    <xf numFmtId="0" fontId="1" fillId="21" borderId="13" xfId="1" applyFill="1" applyBorder="1" applyAlignment="1">
      <alignment horizontal="right"/>
    </xf>
    <xf numFmtId="0" fontId="0" fillId="19"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21" borderId="29" xfId="5" applyNumberFormat="1" applyFont="1" applyFill="1" applyBorder="1" applyAlignment="1">
      <alignment/>
    </xf>
    <xf numFmtId="3" fontId="1" fillId="23" borderId="28" xfId="0" applyNumberFormat="1" applyFont="1" applyFill="1" applyBorder="1" applyAlignment="1">
      <alignment/>
    </xf>
    <xf numFmtId="9" fontId="1" fillId="23" borderId="28" xfId="0" applyNumberFormat="1" applyFont="1" applyFill="1" applyBorder="1" applyAlignment="1">
      <alignment horizontal="right"/>
    </xf>
    <xf numFmtId="3" fontId="0" fillId="21" borderId="28" xfId="0" applyNumberFormat="1" applyFill="1" applyBorder="1" applyAlignment="1">
      <alignment/>
    </xf>
    <xf numFmtId="2" fontId="1" fillId="23" borderId="28" xfId="0" applyNumberFormat="1" applyFont="1" applyFill="1" applyBorder="1" applyAlignment="1">
      <alignment horizontal="right"/>
    </xf>
    <xf numFmtId="3" fontId="0" fillId="15" borderId="28" xfId="0" applyNumberFormat="1" applyFont="1" applyFill="1" applyBorder="1" applyAlignment="1">
      <alignment/>
    </xf>
    <xf numFmtId="3" fontId="0" fillId="15" borderId="28" xfId="0" applyNumberFormat="1" applyFont="1" applyFill="1" applyBorder="1" applyAlignment="1">
      <alignment horizontal="right"/>
    </xf>
    <xf numFmtId="3" fontId="0" fillId="21" borderId="28" xfId="5" applyNumberFormat="1" applyFill="1" applyBorder="1" applyAlignment="1">
      <alignment/>
    </xf>
    <xf numFmtId="3" fontId="0" fillId="21" borderId="28" xfId="0" applyNumberFormat="1" applyFont="1" applyFill="1" applyBorder="1" applyAlignment="1">
      <alignment/>
    </xf>
    <xf numFmtId="2" fontId="1" fillId="23" borderId="28" xfId="0" applyNumberFormat="1" applyFont="1" applyFill="1" applyBorder="1" applyAlignment="1">
      <alignment/>
    </xf>
    <xf numFmtId="3" fontId="1" fillId="21" borderId="28" xfId="1" applyNumberFormat="1" applyFill="1" applyBorder="1" applyAlignment="1">
      <alignment/>
    </xf>
    <xf numFmtId="3" fontId="0" fillId="21" borderId="29" xfId="5" applyNumberFormat="1" applyFill="1" applyBorder="1" applyAlignment="1">
      <alignment/>
    </xf>
    <xf numFmtId="2" fontId="1" fillId="21"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25" borderId="28" xfId="0" applyFont="1" applyFill="1" applyBorder="1" applyAlignment="1">
      <alignment textRotation="90"/>
    </xf>
    <xf numFmtId="0" fontId="0" fillId="25" borderId="28" xfId="0" applyFont="1" applyFill="1" applyBorder="1" applyAlignment="1">
      <alignment/>
    </xf>
    <xf numFmtId="3" fontId="1" fillId="23" borderId="28" xfId="0" applyNumberFormat="1" applyFont="1" applyFill="1" applyBorder="1" applyAlignment="1">
      <alignment/>
    </xf>
    <xf numFmtId="2" fontId="1" fillId="23" borderId="28" xfId="0" applyNumberFormat="1" applyFont="1" applyFill="1" applyBorder="1" applyAlignment="1">
      <alignment horizontal="right"/>
    </xf>
    <xf numFmtId="3" fontId="0" fillId="15" borderId="28" xfId="0" applyNumberFormat="1" applyFill="1" applyBorder="1" applyAlignment="1">
      <alignment/>
    </xf>
    <xf numFmtId="3" fontId="0" fillId="15" borderId="28" xfId="0" applyNumberFormat="1" applyFill="1" applyBorder="1" applyAlignment="1">
      <alignment horizontal="right"/>
    </xf>
    <xf numFmtId="0" fontId="8" fillId="7" borderId="21" xfId="0" applyFont="1" applyFill="1" applyBorder="1" applyAlignment="1">
      <alignment/>
    </xf>
    <xf numFmtId="0" fontId="1" fillId="7" borderId="20" xfId="0" applyFont="1" applyFill="1" applyBorder="1" applyAlignment="1">
      <alignment textRotation="90"/>
    </xf>
    <xf numFmtId="0" fontId="0" fillId="7" borderId="20" xfId="0" applyFont="1" applyFill="1" applyBorder="1" applyAlignment="1">
      <alignment/>
    </xf>
    <xf numFmtId="3" fontId="1" fillId="23" borderId="20" xfId="0" applyNumberFormat="1" applyFont="1" applyFill="1" applyBorder="1" applyAlignment="1">
      <alignment/>
    </xf>
    <xf numFmtId="3" fontId="0" fillId="15" borderId="20" xfId="0" applyNumberFormat="1" applyFill="1" applyBorder="1" applyAlignment="1">
      <alignment/>
    </xf>
    <xf numFmtId="2" fontId="1" fillId="23"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0" applyNumberFormat="1" applyFont="1" applyFill="1" applyBorder="1" applyAlignment="1">
      <alignment/>
    </xf>
    <xf numFmtId="3" fontId="0" fillId="7" borderId="24" xfId="0" applyNumberFormat="1" applyFont="1" applyFill="1" applyBorder="1" applyAlignment="1">
      <alignment/>
    </xf>
    <xf numFmtId="0" fontId="8" fillId="7" borderId="12" xfId="0" applyFont="1" applyFill="1" applyBorder="1" applyAlignment="1">
      <alignment/>
    </xf>
    <xf numFmtId="3" fontId="0" fillId="7" borderId="23" xfId="3" applyNumberFormat="1" applyFont="1" applyFill="1" applyBorder="1" applyAlignment="1">
      <alignment/>
    </xf>
    <xf numFmtId="0" fontId="0" fillId="7" borderId="28" xfId="0" applyFont="1" applyFill="1" applyBorder="1" applyAlignment="1">
      <alignment/>
    </xf>
    <xf numFmtId="3" fontId="1" fillId="23" borderId="28" xfId="0" applyNumberFormat="1" applyFont="1" applyFill="1" applyBorder="1" applyAlignment="1">
      <alignment horizontal="right"/>
    </xf>
    <xf numFmtId="0" fontId="8" fillId="7" borderId="31" xfId="0" applyFont="1" applyFill="1" applyBorder="1" applyAlignment="1">
      <alignment/>
    </xf>
    <xf numFmtId="0" fontId="8" fillId="25" borderId="31" xfId="0" applyFont="1" applyFill="1" applyBorder="1" applyAlignment="1">
      <alignment/>
    </xf>
    <xf numFmtId="0" fontId="8" fillId="25" borderId="21" xfId="0" applyFont="1" applyFill="1" applyBorder="1" applyAlignment="1">
      <alignment/>
    </xf>
    <xf numFmtId="0" fontId="1" fillId="4" borderId="32" xfId="0" applyFont="1" applyFill="1" applyBorder="1" applyAlignment="1">
      <alignment textRotation="90"/>
    </xf>
    <xf numFmtId="3" fontId="0" fillId="15" borderId="33" xfId="0" applyNumberFormat="1" applyFont="1" applyFill="1" applyBorder="1" applyAlignment="1">
      <alignment/>
    </xf>
    <xf numFmtId="3" fontId="0" fillId="15" borderId="33" xfId="0" applyNumberFormat="1" applyFont="1" applyFill="1" applyBorder="1" applyAlignment="1">
      <alignment horizontal="right"/>
    </xf>
    <xf numFmtId="0" fontId="7" fillId="24" borderId="11" xfId="0" applyFont="1" applyFill="1" applyBorder="1" applyAlignment="1">
      <alignment/>
    </xf>
    <xf numFmtId="0" fontId="1" fillId="24"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7" borderId="34" xfId="0" applyNumberFormat="1" applyFont="1" applyFill="1" applyBorder="1" applyAlignment="1">
      <alignment/>
    </xf>
    <xf numFmtId="3" fontId="0" fillId="7" borderId="18" xfId="0" applyNumberFormat="1" applyFont="1" applyFill="1" applyBorder="1" applyAlignment="1">
      <alignment/>
    </xf>
    <xf numFmtId="3" fontId="0" fillId="7" borderId="23" xfId="0" applyNumberFormat="1" applyFont="1" applyFill="1" applyBorder="1" applyAlignment="1">
      <alignment/>
    </xf>
    <xf numFmtId="3" fontId="0" fillId="7" borderId="35" xfId="0" applyNumberFormat="1" applyFont="1" applyFill="1" applyBorder="1" applyAlignment="1">
      <alignment/>
    </xf>
    <xf numFmtId="3" fontId="0" fillId="7" borderId="31" xfId="0" applyNumberFormat="1" applyFont="1" applyFill="1" applyBorder="1" applyAlignment="1">
      <alignment/>
    </xf>
    <xf numFmtId="0" fontId="7" fillId="24" borderId="34" xfId="1" applyFont="1" applyFill="1" applyBorder="1" applyAlignment="1">
      <alignment/>
    </xf>
    <xf numFmtId="0" fontId="7" fillId="24" borderId="13" xfId="1" applyFont="1" applyFill="1" applyBorder="1" applyAlignment="1">
      <alignment/>
    </xf>
    <xf numFmtId="0" fontId="7" fillId="24" borderId="11" xfId="1" applyFont="1" applyFill="1" applyBorder="1" applyAlignment="1">
      <alignment/>
    </xf>
    <xf numFmtId="0" fontId="8" fillId="24" borderId="11" xfId="0"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23" borderId="20" xfId="0" applyNumberFormat="1" applyFont="1" applyFill="1" applyBorder="1" applyAlignment="1">
      <alignment/>
    </xf>
    <xf numFmtId="3" fontId="1" fillId="23" borderId="28" xfId="0" applyNumberFormat="1" applyFont="1" applyFill="1" applyBorder="1" applyAlignment="1">
      <alignment horizontal="right"/>
    </xf>
    <xf numFmtId="0" fontId="7" fillId="24" borderId="36"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8" xfId="0" applyNumberFormat="1" applyFill="1" applyBorder="1" applyAlignment="1">
      <alignment horizontal="left"/>
    </xf>
    <xf numFmtId="3" fontId="0" fillId="15" borderId="28"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21" borderId="17" xfId="0" applyFill="1" applyBorder="1" applyAlignment="1">
      <alignment horizontal="right"/>
    </xf>
    <xf numFmtId="0" fontId="0" fillId="21" borderId="27" xfId="0" applyFill="1" applyBorder="1" applyAlignment="1">
      <alignment horizontal="right"/>
    </xf>
    <xf numFmtId="3" fontId="0" fillId="21" borderId="29" xfId="0" applyNumberFormat="1" applyFont="1" applyFill="1" applyBorder="1" applyAlignment="1">
      <alignment/>
    </xf>
    <xf numFmtId="3" fontId="0" fillId="21" borderId="12" xfId="0" applyNumberFormat="1" applyFont="1" applyFill="1" applyBorder="1" applyAlignment="1">
      <alignment horizontal="right"/>
    </xf>
    <xf numFmtId="2" fontId="0" fillId="21" borderId="26" xfId="0" applyNumberFormat="1" applyFont="1" applyFill="1" applyBorder="1" applyAlignment="1">
      <alignment/>
    </xf>
    <xf numFmtId="3" fontId="0" fillId="21" borderId="21" xfId="0" applyNumberFormat="1" applyFont="1" applyFill="1" applyBorder="1" applyAlignment="1">
      <alignment/>
    </xf>
    <xf numFmtId="3" fontId="0" fillId="21" borderId="19" xfId="0" applyNumberFormat="1" applyFont="1" applyFill="1" applyBorder="1" applyAlignment="1">
      <alignment/>
    </xf>
    <xf numFmtId="3" fontId="0" fillId="21" borderId="17" xfId="0" applyNumberFormat="1" applyFont="1" applyFill="1" applyBorder="1" applyAlignment="1">
      <alignment/>
    </xf>
    <xf numFmtId="2" fontId="0" fillId="21" borderId="21" xfId="0" applyNumberFormat="1" applyFont="1" applyFill="1" applyBorder="1" applyAlignment="1">
      <alignment/>
    </xf>
    <xf numFmtId="0" fontId="0" fillId="21" borderId="12" xfId="0" applyFill="1" applyBorder="1" applyAlignment="1">
      <alignment horizontal="right"/>
    </xf>
    <xf numFmtId="0" fontId="0" fillId="21" borderId="10" xfId="0" applyFill="1" applyBorder="1" applyAlignment="1">
      <alignment horizontal="right"/>
    </xf>
    <xf numFmtId="0" fontId="0" fillId="21" borderId="13" xfId="0" applyFill="1" applyBorder="1" applyAlignment="1">
      <alignment horizontal="right"/>
    </xf>
    <xf numFmtId="0" fontId="9" fillId="21" borderId="10" xfId="3" applyFill="1" applyBorder="1" applyAlignment="1">
      <alignment horizontal="right"/>
    </xf>
    <xf numFmtId="0" fontId="9" fillId="21" borderId="13" xfId="3" applyFill="1" applyBorder="1" applyAlignment="1">
      <alignment horizontal="right"/>
    </xf>
    <xf numFmtId="3" fontId="9" fillId="21" borderId="28" xfId="3" applyNumberFormat="1" applyFill="1" applyBorder="1" applyAlignment="1">
      <alignment/>
    </xf>
    <xf numFmtId="3" fontId="9" fillId="21" borderId="11" xfId="3" applyNumberFormat="1" applyFill="1" applyBorder="1" applyAlignment="1">
      <alignment horizontal="right"/>
    </xf>
    <xf numFmtId="2" fontId="9" fillId="21" borderId="22" xfId="3" applyNumberFormat="1" applyFill="1" applyBorder="1" applyAlignment="1">
      <alignment/>
    </xf>
    <xf numFmtId="3" fontId="9" fillId="21" borderId="20" xfId="3" applyNumberFormat="1" applyFill="1" applyBorder="1" applyAlignment="1">
      <alignment/>
    </xf>
    <xf numFmtId="3" fontId="9" fillId="21" borderId="14" xfId="3" applyNumberFormat="1" applyFill="1" applyBorder="1" applyAlignment="1">
      <alignment/>
    </xf>
    <xf numFmtId="3" fontId="9" fillId="21" borderId="10" xfId="3" applyNumberFormat="1" applyFill="1" applyBorder="1" applyAlignment="1">
      <alignment/>
    </xf>
    <xf numFmtId="2" fontId="9" fillId="21" borderId="20" xfId="3" applyNumberFormat="1" applyFill="1" applyBorder="1" applyAlignment="1">
      <alignment/>
    </xf>
    <xf numFmtId="0" fontId="9" fillId="0" borderId="0" xfId="3" applyAlignment="1">
      <alignment/>
    </xf>
    <xf numFmtId="0" fontId="9" fillId="21" borderId="11" xfId="3" applyFill="1" applyBorder="1" applyAlignment="1">
      <alignment horizontal="right"/>
    </xf>
    <xf numFmtId="0" fontId="8" fillId="24" borderId="27" xfId="0" applyFont="1" applyFill="1" applyBorder="1" applyAlignment="1">
      <alignment horizontal="right"/>
    </xf>
    <xf numFmtId="0" fontId="8" fillId="24" borderId="13" xfId="0" applyFont="1" applyFill="1" applyBorder="1" applyAlignment="1">
      <alignment horizontal="right"/>
    </xf>
    <xf numFmtId="0" fontId="8" fillId="21" borderId="30" xfId="2" applyFont="1" applyFill="1" applyBorder="1" applyAlignment="1">
      <alignment horizontal="center"/>
    </xf>
    <xf numFmtId="0" fontId="1" fillId="21" borderId="30" xfId="2" applyFill="1" applyBorder="1" applyAlignment="1">
      <alignment horizontal="center"/>
    </xf>
    <xf numFmtId="0" fontId="1" fillId="21" borderId="29" xfId="2" applyFill="1" applyBorder="1" applyAlignment="1">
      <alignment horizontal="left"/>
    </xf>
    <xf numFmtId="0" fontId="1" fillId="23" borderId="28" xfId="2" applyFill="1" applyBorder="1" applyAlignment="1">
      <alignment horizontal="left"/>
    </xf>
    <xf numFmtId="2" fontId="1" fillId="23" borderId="28" xfId="2" applyNumberFormat="1" applyFont="1" applyFill="1" applyBorder="1" applyAlignment="1">
      <alignment horizontal="left"/>
    </xf>
    <xf numFmtId="0" fontId="1" fillId="21" borderId="28" xfId="2" applyFill="1" applyBorder="1" applyAlignment="1">
      <alignment horizontal="left"/>
    </xf>
    <xf numFmtId="0" fontId="1" fillId="24" borderId="30" xfId="0" applyFont="1" applyFill="1" applyBorder="1" applyAlignment="1">
      <alignment vertical="top" wrapText="1"/>
    </xf>
    <xf numFmtId="2" fontId="1" fillId="23" borderId="28" xfId="2" applyNumberFormat="1" applyFill="1" applyBorder="1" applyAlignment="1">
      <alignment horizontal="left"/>
    </xf>
    <xf numFmtId="0" fontId="1" fillId="15" borderId="28" xfId="2" applyFill="1" applyBorder="1" applyAlignment="1">
      <alignment/>
    </xf>
    <xf numFmtId="0" fontId="1" fillId="15" borderId="28" xfId="2" applyFill="1" applyBorder="1" applyAlignment="1">
      <alignment horizontal="left"/>
    </xf>
    <xf numFmtId="0" fontId="1" fillId="21" borderId="30" xfId="2" applyFont="1" applyFill="1" applyBorder="1" applyAlignment="1">
      <alignment horizontal="center"/>
    </xf>
    <xf numFmtId="0" fontId="1" fillId="23" borderId="28" xfId="2" applyFont="1" applyFill="1" applyBorder="1" applyAlignment="1">
      <alignment horizontal="left"/>
    </xf>
    <xf numFmtId="0" fontId="0" fillId="15" borderId="28" xfId="2" applyFont="1" applyFill="1" applyBorder="1" applyAlignment="1">
      <alignment horizontal="left"/>
    </xf>
    <xf numFmtId="0" fontId="1" fillId="21" borderId="30" xfId="2" applyFont="1" applyFill="1" applyBorder="1" applyAlignment="1">
      <alignment horizontal="center"/>
    </xf>
    <xf numFmtId="0" fontId="1" fillId="21" borderId="28" xfId="1" applyFill="1" applyBorder="1" applyAlignment="1">
      <alignment horizontal="left"/>
    </xf>
    <xf numFmtId="0" fontId="1" fillId="24" borderId="29" xfId="0" applyFont="1" applyFill="1" applyBorder="1" applyAlignment="1">
      <alignment vertical="top" wrapText="1"/>
    </xf>
    <xf numFmtId="0" fontId="1" fillId="21" borderId="30" xfId="1" applyFill="1" applyBorder="1" applyAlignment="1">
      <alignment horizontal="center"/>
    </xf>
    <xf numFmtId="2" fontId="1" fillId="23" borderId="13" xfId="0" applyNumberFormat="1" applyFont="1" applyFill="1" applyBorder="1" applyAlignment="1">
      <alignment horizontal="left"/>
    </xf>
    <xf numFmtId="3" fontId="0" fillId="21" borderId="12" xfId="0" applyNumberFormat="1" applyFill="1" applyBorder="1" applyAlignment="1">
      <alignment horizontal="right"/>
    </xf>
    <xf numFmtId="2" fontId="0" fillId="21" borderId="26" xfId="0" applyNumberFormat="1" applyFill="1" applyBorder="1" applyAlignment="1">
      <alignment/>
    </xf>
    <xf numFmtId="3" fontId="0" fillId="21" borderId="29" xfId="0" applyNumberFormat="1" applyFill="1" applyBorder="1" applyAlignment="1">
      <alignment/>
    </xf>
    <xf numFmtId="0" fontId="0" fillId="19"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3" fontId="0" fillId="4" borderId="23" xfId="3" applyNumberFormat="1" applyFont="1" applyFill="1" applyBorder="1" applyAlignment="1">
      <alignment/>
    </xf>
    <xf numFmtId="3" fontId="0" fillId="7" borderId="34" xfId="3" applyNumberFormat="1" applyFont="1" applyFill="1" applyBorder="1" applyAlignment="1">
      <alignment/>
    </xf>
    <xf numFmtId="3" fontId="0" fillId="7" borderId="18" xfId="3" applyNumberFormat="1" applyFont="1" applyFill="1" applyBorder="1" applyAlignment="1">
      <alignment/>
    </xf>
    <xf numFmtId="2" fontId="0" fillId="4" borderId="23" xfId="3" applyNumberFormat="1" applyFont="1" applyFill="1" applyBorder="1" applyAlignment="1">
      <alignment/>
    </xf>
    <xf numFmtId="3" fontId="1" fillId="23" borderId="22" xfId="0" applyNumberFormat="1" applyFont="1" applyFill="1" applyBorder="1" applyAlignment="1">
      <alignment horizontal="right"/>
    </xf>
    <xf numFmtId="3" fontId="1" fillId="23" borderId="20" xfId="0" applyNumberFormat="1" applyFont="1" applyFill="1" applyBorder="1" applyAlignment="1">
      <alignment horizontal="right"/>
    </xf>
    <xf numFmtId="3" fontId="1" fillId="23" borderId="14" xfId="0" applyNumberFormat="1" applyFont="1" applyFill="1" applyBorder="1" applyAlignment="1">
      <alignment horizontal="right"/>
    </xf>
    <xf numFmtId="3" fontId="1" fillId="23" borderId="10" xfId="0" applyNumberFormat="1" applyFont="1" applyFill="1" applyBorder="1" applyAlignment="1">
      <alignment horizontal="right"/>
    </xf>
    <xf numFmtId="3" fontId="1" fillId="23" borderId="14" xfId="0" applyNumberFormat="1" applyFont="1" applyFill="1" applyBorder="1" applyAlignment="1">
      <alignment horizontal="right"/>
    </xf>
    <xf numFmtId="3" fontId="1" fillId="23" borderId="10" xfId="0" applyNumberFormat="1" applyFont="1" applyFill="1" applyBorder="1" applyAlignment="1">
      <alignment horizontal="right"/>
    </xf>
    <xf numFmtId="0" fontId="1" fillId="24" borderId="27" xfId="1" applyFill="1" applyBorder="1" applyAlignment="1">
      <alignment/>
    </xf>
    <xf numFmtId="0" fontId="1" fillId="24" borderId="12" xfId="1" applyFill="1" applyBorder="1" applyAlignment="1">
      <alignment/>
    </xf>
    <xf numFmtId="0" fontId="1" fillId="24" borderId="11" xfId="1" applyFill="1" applyBorder="1" applyAlignment="1">
      <alignment/>
    </xf>
    <xf numFmtId="0" fontId="1" fillId="24" borderId="36" xfId="1" applyFill="1" applyBorder="1" applyAlignment="1">
      <alignment/>
    </xf>
    <xf numFmtId="0" fontId="1" fillId="24" borderId="18" xfId="1" applyFill="1" applyBorder="1" applyAlignment="1">
      <alignment/>
    </xf>
    <xf numFmtId="0" fontId="1" fillId="24"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24" borderId="37" xfId="0" applyFont="1" applyFill="1" applyBorder="1" applyAlignment="1">
      <alignment/>
    </xf>
    <xf numFmtId="0" fontId="8" fillId="24" borderId="38" xfId="0" applyFont="1" applyFill="1" applyBorder="1" applyAlignment="1">
      <alignment/>
    </xf>
    <xf numFmtId="0" fontId="8" fillId="24" borderId="39" xfId="0" applyFont="1" applyFill="1" applyBorder="1" applyAlignment="1">
      <alignment horizontal="right"/>
    </xf>
    <xf numFmtId="0" fontId="8" fillId="21" borderId="40" xfId="2" applyFont="1" applyFill="1" applyBorder="1" applyAlignment="1">
      <alignment horizontal="center"/>
    </xf>
    <xf numFmtId="0" fontId="8" fillId="25" borderId="37" xfId="0" applyFont="1" applyFill="1" applyBorder="1" applyAlignment="1">
      <alignment/>
    </xf>
    <xf numFmtId="0" fontId="8" fillId="25"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7" borderId="37" xfId="0" applyFont="1" applyFill="1" applyBorder="1" applyAlignment="1">
      <alignment/>
    </xf>
    <xf numFmtId="0" fontId="8" fillId="7" borderId="38" xfId="0" applyFont="1" applyFill="1" applyBorder="1" applyAlignment="1">
      <alignment/>
    </xf>
    <xf numFmtId="0" fontId="8" fillId="24" borderId="32" xfId="0" applyFont="1" applyFill="1" applyBorder="1" applyAlignment="1">
      <alignment/>
    </xf>
    <xf numFmtId="0" fontId="0" fillId="21" borderId="42" xfId="0" applyFill="1" applyBorder="1" applyAlignment="1">
      <alignment horizontal="right"/>
    </xf>
    <xf numFmtId="0" fontId="1" fillId="23" borderId="33" xfId="0" applyFont="1" applyFill="1" applyBorder="1" applyAlignment="1">
      <alignment/>
    </xf>
    <xf numFmtId="2" fontId="0" fillId="23" borderId="33" xfId="0" applyNumberFormat="1" applyFont="1" applyFill="1" applyBorder="1" applyAlignment="1">
      <alignment horizontal="right"/>
    </xf>
    <xf numFmtId="0" fontId="0" fillId="21" borderId="33" xfId="0" applyFont="1" applyFill="1" applyBorder="1" applyAlignment="1">
      <alignment horizontal="right"/>
    </xf>
    <xf numFmtId="0" fontId="7" fillId="24" borderId="32" xfId="1" applyFont="1" applyFill="1" applyBorder="1" applyAlignment="1">
      <alignment/>
    </xf>
    <xf numFmtId="0" fontId="1" fillId="24" borderId="43" xfId="0" applyFont="1" applyFill="1" applyBorder="1" applyAlignment="1">
      <alignment/>
    </xf>
    <xf numFmtId="0" fontId="0" fillId="21" borderId="33" xfId="0" applyFill="1" applyBorder="1" applyAlignment="1">
      <alignment horizontal="right"/>
    </xf>
    <xf numFmtId="2" fontId="1" fillId="23" borderId="33" xfId="0" applyNumberFormat="1" applyFont="1" applyFill="1" applyBorder="1" applyAlignment="1">
      <alignment horizontal="right"/>
    </xf>
    <xf numFmtId="0" fontId="0" fillId="15" borderId="33" xfId="0" applyFont="1" applyFill="1" applyBorder="1" applyAlignment="1">
      <alignment/>
    </xf>
    <xf numFmtId="0" fontId="0" fillId="15" borderId="33" xfId="0" applyFont="1" applyFill="1" applyBorder="1" applyAlignment="1">
      <alignment horizontal="right"/>
    </xf>
    <xf numFmtId="0" fontId="0" fillId="21" borderId="33" xfId="5" applyFill="1" applyBorder="1" applyAlignment="1">
      <alignment horizontal="right"/>
    </xf>
    <xf numFmtId="0" fontId="9" fillId="21" borderId="33" xfId="3" applyFill="1" applyBorder="1" applyAlignment="1">
      <alignment horizontal="right"/>
    </xf>
    <xf numFmtId="0" fontId="0" fillId="15" borderId="33" xfId="0" applyFont="1" applyFill="1" applyBorder="1" applyAlignment="1">
      <alignment horizontal="left"/>
    </xf>
    <xf numFmtId="0" fontId="0" fillId="21" borderId="42" xfId="5" applyFill="1" applyBorder="1" applyAlignment="1">
      <alignment horizontal="right"/>
    </xf>
    <xf numFmtId="0" fontId="1" fillId="21" borderId="33" xfId="1" applyFill="1" applyBorder="1" applyAlignment="1">
      <alignment horizontal="right"/>
    </xf>
    <xf numFmtId="0" fontId="7" fillId="24" borderId="31" xfId="0" applyFont="1" applyFill="1" applyBorder="1" applyAlignment="1">
      <alignment/>
    </xf>
    <xf numFmtId="0" fontId="1" fillId="21" borderId="44" xfId="1" applyFill="1" applyBorder="1" applyAlignment="1">
      <alignment horizontal="right"/>
    </xf>
    <xf numFmtId="0" fontId="1" fillId="21" borderId="45" xfId="1" applyFill="1" applyBorder="1" applyAlignment="1">
      <alignment horizontal="right"/>
    </xf>
    <xf numFmtId="0" fontId="1" fillId="21" borderId="46" xfId="1" applyFill="1" applyBorder="1" applyAlignment="1">
      <alignment horizontal="right"/>
    </xf>
    <xf numFmtId="0" fontId="1" fillId="21" borderId="47" xfId="1" applyFill="1" applyBorder="1" applyAlignment="1">
      <alignment horizontal="left"/>
    </xf>
    <xf numFmtId="2" fontId="1" fillId="21" borderId="47" xfId="1" applyNumberFormat="1" applyFill="1" applyBorder="1" applyAlignment="1">
      <alignment/>
    </xf>
    <xf numFmtId="3" fontId="1" fillId="21" borderId="48" xfId="1" applyNumberFormat="1" applyFill="1" applyBorder="1" applyAlignment="1">
      <alignment horizontal="right"/>
    </xf>
    <xf numFmtId="2" fontId="1" fillId="21" borderId="49" xfId="1" applyNumberFormat="1" applyFill="1" applyBorder="1" applyAlignment="1">
      <alignment/>
    </xf>
    <xf numFmtId="2" fontId="1" fillId="21" borderId="50" xfId="1" applyNumberFormat="1" applyFill="1" applyBorder="1" applyAlignment="1">
      <alignment/>
    </xf>
    <xf numFmtId="2" fontId="1" fillId="21" borderId="51" xfId="1" applyNumberFormat="1" applyFill="1" applyBorder="1" applyAlignment="1">
      <alignment/>
    </xf>
    <xf numFmtId="2" fontId="1" fillId="21" borderId="45" xfId="1" applyNumberFormat="1" applyFill="1" applyBorder="1" applyAlignment="1">
      <alignment/>
    </xf>
    <xf numFmtId="0" fontId="1" fillId="21" borderId="40" xfId="1" applyFill="1" applyBorder="1" applyAlignment="1">
      <alignment horizontal="right"/>
    </xf>
    <xf numFmtId="0" fontId="7" fillId="24" borderId="30" xfId="0" applyFont="1" applyFill="1" applyBorder="1" applyAlignment="1">
      <alignment/>
    </xf>
    <xf numFmtId="0" fontId="1" fillId="19" borderId="24" xfId="0" applyFont="1" applyFill="1" applyBorder="1" applyAlignment="1">
      <alignment/>
    </xf>
    <xf numFmtId="0" fontId="0" fillId="19" borderId="24" xfId="0" applyFill="1" applyBorder="1" applyAlignment="1">
      <alignment horizontal="right"/>
    </xf>
    <xf numFmtId="0" fontId="1" fillId="19" borderId="24" xfId="0" applyFont="1" applyFill="1" applyBorder="1" applyAlignment="1">
      <alignment/>
    </xf>
    <xf numFmtId="2" fontId="0" fillId="19" borderId="24" xfId="0" applyNumberFormat="1" applyFont="1" applyFill="1" applyBorder="1" applyAlignment="1">
      <alignment horizontal="right"/>
    </xf>
    <xf numFmtId="0" fontId="0" fillId="19" borderId="24" xfId="0" applyFont="1" applyFill="1" applyBorder="1" applyAlignment="1">
      <alignment horizontal="right"/>
    </xf>
    <xf numFmtId="0" fontId="7" fillId="19" borderId="24" xfId="1" applyFont="1" applyFill="1" applyBorder="1" applyAlignment="1">
      <alignment/>
    </xf>
    <xf numFmtId="2" fontId="1" fillId="19" borderId="24" xfId="0" applyNumberFormat="1" applyFont="1" applyFill="1" applyBorder="1" applyAlignment="1">
      <alignment horizontal="right"/>
    </xf>
    <xf numFmtId="0" fontId="0" fillId="19" borderId="24" xfId="0" applyFont="1" applyFill="1" applyBorder="1" applyAlignment="1">
      <alignment/>
    </xf>
    <xf numFmtId="0" fontId="0" fillId="19" borderId="24" xfId="5" applyFill="1" applyBorder="1" applyAlignment="1">
      <alignment horizontal="right"/>
    </xf>
    <xf numFmtId="0" fontId="9" fillId="19" borderId="24" xfId="3" applyFill="1" applyBorder="1" applyAlignment="1">
      <alignment horizontal="right"/>
    </xf>
    <xf numFmtId="0" fontId="0" fillId="19" borderId="24" xfId="0" applyFont="1" applyFill="1" applyBorder="1" applyAlignment="1">
      <alignment horizontal="left"/>
    </xf>
    <xf numFmtId="0" fontId="0" fillId="19" borderId="24" xfId="3" applyFont="1" applyFill="1" applyBorder="1" applyAlignment="1">
      <alignment horizontal="left"/>
    </xf>
    <xf numFmtId="0" fontId="9" fillId="19" borderId="24" xfId="3" applyFill="1" applyBorder="1" applyAlignment="1">
      <alignment horizontal="left"/>
    </xf>
    <xf numFmtId="0" fontId="0" fillId="19" borderId="52" xfId="0" applyFont="1" applyFill="1" applyBorder="1" applyAlignment="1">
      <alignment horizontal="left"/>
    </xf>
    <xf numFmtId="0" fontId="0" fillId="19" borderId="30" xfId="0" applyFill="1" applyBorder="1" applyAlignment="1">
      <alignment horizontal="right"/>
    </xf>
    <xf numFmtId="0" fontId="1" fillId="19" borderId="30" xfId="0" applyFont="1" applyFill="1" applyBorder="1" applyAlignment="1">
      <alignment/>
    </xf>
    <xf numFmtId="2" fontId="0" fillId="19" borderId="30" xfId="0" applyNumberFormat="1" applyFont="1" applyFill="1" applyBorder="1" applyAlignment="1">
      <alignment horizontal="right"/>
    </xf>
    <xf numFmtId="0" fontId="0" fillId="19" borderId="30" xfId="0" applyFont="1" applyFill="1" applyBorder="1" applyAlignment="1">
      <alignment horizontal="right"/>
    </xf>
    <xf numFmtId="0" fontId="7" fillId="19" borderId="30" xfId="1" applyFont="1" applyFill="1" applyBorder="1" applyAlignment="1">
      <alignment/>
    </xf>
    <xf numFmtId="0" fontId="1" fillId="19" borderId="30" xfId="0" applyFont="1" applyFill="1" applyBorder="1" applyAlignment="1">
      <alignment/>
    </xf>
    <xf numFmtId="2" fontId="1" fillId="19" borderId="30" xfId="0" applyNumberFormat="1" applyFont="1" applyFill="1" applyBorder="1" applyAlignment="1">
      <alignment horizontal="right"/>
    </xf>
    <xf numFmtId="0" fontId="0" fillId="19" borderId="30" xfId="0" applyFont="1" applyFill="1" applyBorder="1" applyAlignment="1">
      <alignment/>
    </xf>
    <xf numFmtId="0" fontId="0" fillId="19" borderId="30" xfId="5" applyFill="1" applyBorder="1" applyAlignment="1">
      <alignment horizontal="right"/>
    </xf>
    <xf numFmtId="0" fontId="9" fillId="19" borderId="30" xfId="3" applyFill="1" applyBorder="1" applyAlignment="1">
      <alignment horizontal="right"/>
    </xf>
    <xf numFmtId="0" fontId="0" fillId="19" borderId="30" xfId="0" applyFont="1" applyFill="1" applyBorder="1" applyAlignment="1">
      <alignment horizontal="left"/>
    </xf>
    <xf numFmtId="0" fontId="0" fillId="19" borderId="30" xfId="3" applyFont="1" applyFill="1" applyBorder="1" applyAlignment="1">
      <alignment horizontal="left"/>
    </xf>
    <xf numFmtId="0" fontId="9" fillId="19" borderId="30" xfId="3" applyFill="1" applyBorder="1" applyAlignment="1">
      <alignment horizontal="left"/>
    </xf>
    <xf numFmtId="0" fontId="0" fillId="19" borderId="53" xfId="0" applyFont="1" applyFill="1" applyBorder="1" applyAlignment="1">
      <alignment horizontal="left"/>
    </xf>
    <xf numFmtId="0" fontId="0" fillId="7" borderId="11" xfId="0" applyFont="1" applyFill="1" applyBorder="1" applyAlignment="1">
      <alignment/>
    </xf>
    <xf numFmtId="3" fontId="0" fillId="21" borderId="11" xfId="0" applyNumberFormat="1" applyFont="1" applyFill="1" applyBorder="1" applyAlignment="1">
      <alignment/>
    </xf>
    <xf numFmtId="9" fontId="1" fillId="23" borderId="32" xfId="0" applyNumberFormat="1" applyFont="1" applyFill="1" applyBorder="1" applyAlignment="1">
      <alignment horizontal="right"/>
    </xf>
    <xf numFmtId="3" fontId="1" fillId="23" borderId="32" xfId="0" applyNumberFormat="1" applyFont="1" applyFill="1" applyBorder="1" applyAlignment="1">
      <alignment horizontal="right"/>
    </xf>
    <xf numFmtId="3" fontId="0" fillId="15" borderId="32" xfId="0" applyNumberFormat="1" applyFill="1" applyBorder="1" applyAlignment="1">
      <alignment horizontal="right"/>
    </xf>
    <xf numFmtId="3" fontId="0" fillId="21" borderId="11" xfId="5" applyNumberFormat="1" applyFill="1" applyBorder="1" applyAlignment="1">
      <alignment/>
    </xf>
    <xf numFmtId="3" fontId="9" fillId="21" borderId="11" xfId="3" applyNumberFormat="1" applyFill="1" applyBorder="1" applyAlignment="1">
      <alignment/>
    </xf>
    <xf numFmtId="3" fontId="0" fillId="21" borderId="12" xfId="5" applyNumberFormat="1" applyFont="1" applyFill="1" applyBorder="1" applyAlignment="1">
      <alignment/>
    </xf>
    <xf numFmtId="9" fontId="1" fillId="23" borderId="11" xfId="0" applyNumberFormat="1" applyFont="1" applyFill="1" applyBorder="1" applyAlignment="1">
      <alignment horizontal="right"/>
    </xf>
    <xf numFmtId="3" fontId="0" fillId="21" borderId="12" xfId="0" applyNumberFormat="1" applyFont="1" applyFill="1" applyBorder="1" applyAlignment="1">
      <alignment/>
    </xf>
    <xf numFmtId="0" fontId="1" fillId="7" borderId="28" xfId="0" applyFont="1" applyFill="1" applyBorder="1" applyAlignment="1">
      <alignment/>
    </xf>
    <xf numFmtId="0" fontId="0" fillId="21" borderId="28" xfId="0" applyFont="1" applyFill="1" applyBorder="1" applyAlignment="1">
      <alignment horizontal="right"/>
    </xf>
    <xf numFmtId="0" fontId="1" fillId="23" borderId="28" xfId="0" applyFont="1" applyFill="1" applyBorder="1" applyAlignment="1">
      <alignment/>
    </xf>
    <xf numFmtId="0" fontId="0" fillId="21" borderId="28" xfId="5" applyFill="1" applyBorder="1" applyAlignment="1">
      <alignment horizontal="right"/>
    </xf>
    <xf numFmtId="0" fontId="9" fillId="21" borderId="28" xfId="3" applyFill="1" applyBorder="1" applyAlignment="1">
      <alignment horizontal="right"/>
    </xf>
    <xf numFmtId="0" fontId="0" fillId="21" borderId="28" xfId="0" applyFill="1" applyBorder="1" applyAlignment="1">
      <alignment horizontal="right"/>
    </xf>
    <xf numFmtId="0" fontId="1" fillId="21" borderId="47" xfId="1" applyFill="1" applyBorder="1" applyAlignment="1">
      <alignment horizontal="right"/>
    </xf>
    <xf numFmtId="3" fontId="1" fillId="23" borderId="32" xfId="0" applyNumberFormat="1" applyFont="1" applyFill="1" applyBorder="1" applyAlignment="1">
      <alignment horizontal="right"/>
    </xf>
    <xf numFmtId="3" fontId="0" fillId="15" borderId="11" xfId="0" applyNumberFormat="1" applyFont="1" applyFill="1" applyBorder="1" applyAlignment="1">
      <alignment/>
    </xf>
    <xf numFmtId="3" fontId="1" fillId="21" borderId="11" xfId="1" applyNumberFormat="1" applyFill="1" applyBorder="1" applyAlignment="1">
      <alignment/>
    </xf>
    <xf numFmtId="2" fontId="1" fillId="21" borderId="48" xfId="1" applyNumberFormat="1" applyFill="1" applyBorder="1" applyAlignment="1">
      <alignment/>
    </xf>
    <xf numFmtId="0" fontId="0" fillId="15" borderId="28" xfId="0" applyFont="1" applyFill="1" applyBorder="1" applyAlignment="1">
      <alignment horizontal="left"/>
    </xf>
    <xf numFmtId="0" fontId="0" fillId="15" borderId="28" xfId="0" applyFont="1" applyFill="1" applyBorder="1" applyAlignment="1">
      <alignment horizontal="right"/>
    </xf>
    <xf numFmtId="0" fontId="0" fillId="0" borderId="0" xfId="1" applyFont="1" applyFill="1" applyBorder="1" applyAlignment="1">
      <alignment horizontal="left"/>
    </xf>
    <xf numFmtId="3" fontId="0" fillId="19" borderId="30" xfId="0" applyNumberFormat="1" applyFont="1" applyFill="1" applyBorder="1" applyAlignment="1">
      <alignment/>
    </xf>
    <xf numFmtId="3" fontId="1" fillId="19" borderId="30" xfId="0" applyNumberFormat="1" applyFont="1" applyFill="1" applyBorder="1" applyAlignment="1">
      <alignment/>
    </xf>
    <xf numFmtId="9" fontId="1" fillId="19" borderId="30" xfId="0" applyNumberFormat="1" applyFont="1" applyFill="1" applyBorder="1" applyAlignment="1">
      <alignment horizontal="right"/>
    </xf>
    <xf numFmtId="3" fontId="1" fillId="19" borderId="30" xfId="0" applyNumberFormat="1" applyFont="1" applyFill="1" applyBorder="1" applyAlignment="1">
      <alignment horizontal="right"/>
    </xf>
    <xf numFmtId="3" fontId="0" fillId="19" borderId="30" xfId="0" applyNumberFormat="1" applyFont="1" applyFill="1" applyBorder="1" applyAlignment="1">
      <alignment horizontal="right"/>
    </xf>
    <xf numFmtId="3" fontId="0" fillId="19" borderId="30" xfId="5" applyNumberFormat="1" applyFill="1" applyBorder="1" applyAlignment="1">
      <alignment/>
    </xf>
    <xf numFmtId="3" fontId="9" fillId="19" borderId="30" xfId="3" applyNumberFormat="1" applyFill="1" applyBorder="1" applyAlignment="1">
      <alignment/>
    </xf>
    <xf numFmtId="3" fontId="0" fillId="19" borderId="30" xfId="0" applyNumberFormat="1" applyFont="1" applyFill="1" applyBorder="1" applyAlignment="1">
      <alignment horizontal="left"/>
    </xf>
    <xf numFmtId="3" fontId="0" fillId="19" borderId="30" xfId="3" applyNumberFormat="1" applyFont="1" applyFill="1" applyBorder="1" applyAlignment="1">
      <alignment/>
    </xf>
    <xf numFmtId="3" fontId="0" fillId="19" borderId="30" xfId="5" applyNumberFormat="1" applyFont="1" applyFill="1" applyBorder="1" applyAlignment="1">
      <alignment/>
    </xf>
    <xf numFmtId="0" fontId="1" fillId="7" borderId="28" xfId="0" applyFont="1" applyFill="1" applyBorder="1" applyAlignment="1">
      <alignment/>
    </xf>
    <xf numFmtId="2" fontId="1" fillId="21" borderId="53" xfId="1" applyNumberFormat="1" applyFill="1" applyBorder="1" applyAlignment="1">
      <alignment/>
    </xf>
    <xf numFmtId="3" fontId="1" fillId="21" borderId="53" xfId="1" applyNumberFormat="1" applyFill="1" applyBorder="1" applyAlignment="1">
      <alignment/>
    </xf>
    <xf numFmtId="0" fontId="7" fillId="24" borderId="30" xfId="1" applyFont="1" applyFill="1" applyBorder="1" applyAlignment="1">
      <alignment/>
    </xf>
    <xf numFmtId="0" fontId="1" fillId="21" borderId="54"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21" borderId="20" xfId="0" applyFont="1" applyFill="1" applyBorder="1" applyAlignment="1">
      <alignment horizontal="right"/>
    </xf>
    <xf numFmtId="0" fontId="1" fillId="23"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21" borderId="20" xfId="5" applyFill="1" applyBorder="1" applyAlignment="1">
      <alignment horizontal="right"/>
    </xf>
    <xf numFmtId="0" fontId="9" fillId="21" borderId="20" xfId="3" applyFill="1" applyBorder="1" applyAlignment="1">
      <alignment horizontal="right"/>
    </xf>
    <xf numFmtId="0" fontId="0" fillId="21" borderId="20" xfId="0" applyFill="1" applyBorder="1" applyAlignment="1">
      <alignment horizontal="right"/>
    </xf>
    <xf numFmtId="0" fontId="1" fillId="21" borderId="52" xfId="1" applyFill="1" applyBorder="1" applyAlignment="1">
      <alignment horizontal="right"/>
    </xf>
    <xf numFmtId="0" fontId="0" fillId="26" borderId="0" xfId="0" applyFill="1" applyBorder="1" applyAlignment="1">
      <alignment/>
    </xf>
    <xf numFmtId="0" fontId="0" fillId="26" borderId="55" xfId="0" applyFill="1" applyBorder="1" applyAlignment="1">
      <alignment/>
    </xf>
    <xf numFmtId="0" fontId="0" fillId="26" borderId="54" xfId="0" applyFill="1" applyBorder="1" applyAlignment="1">
      <alignment/>
    </xf>
    <xf numFmtId="0" fontId="0" fillId="26" borderId="24" xfId="0" applyFill="1" applyBorder="1" applyAlignment="1">
      <alignment/>
    </xf>
    <xf numFmtId="0" fontId="0" fillId="26" borderId="56" xfId="0" applyFill="1" applyBorder="1" applyAlignment="1">
      <alignment/>
    </xf>
    <xf numFmtId="0" fontId="0" fillId="26" borderId="52" xfId="0" applyFill="1" applyBorder="1" applyAlignment="1">
      <alignment/>
    </xf>
    <xf numFmtId="0" fontId="9"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55" xfId="0" applyFont="1" applyFill="1" applyBorder="1" applyAlignment="1">
      <alignment/>
    </xf>
    <xf numFmtId="2" fontId="0" fillId="26" borderId="56" xfId="0" applyNumberFormat="1" applyFont="1" applyFill="1" applyBorder="1" applyAlignment="1">
      <alignment horizontal="left"/>
    </xf>
    <xf numFmtId="0" fontId="1" fillId="26" borderId="57" xfId="0" applyFont="1" applyFill="1" applyBorder="1" applyAlignment="1">
      <alignment horizontal="center"/>
    </xf>
    <xf numFmtId="0" fontId="1" fillId="26" borderId="35" xfId="0" applyFont="1" applyFill="1" applyBorder="1" applyAlignment="1">
      <alignment horizontal="center"/>
    </xf>
    <xf numFmtId="0" fontId="11" fillId="19" borderId="58" xfId="0" applyFont="1" applyFill="1" applyBorder="1" applyAlignment="1">
      <alignment/>
    </xf>
    <xf numFmtId="0" fontId="11" fillId="19" borderId="33" xfId="0" applyFont="1" applyFill="1" applyBorder="1" applyAlignment="1">
      <alignment/>
    </xf>
    <xf numFmtId="0" fontId="11" fillId="19" borderId="44" xfId="0" applyFont="1" applyFill="1" applyBorder="1" applyAlignment="1">
      <alignment/>
    </xf>
    <xf numFmtId="0" fontId="0" fillId="19" borderId="39" xfId="0" applyFill="1" applyBorder="1" applyAlignment="1">
      <alignment/>
    </xf>
    <xf numFmtId="0" fontId="0" fillId="19"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37"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25"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25" borderId="29" xfId="0" applyNumberFormat="1" applyFont="1" applyFill="1" applyBorder="1" applyAlignment="1" applyProtection="1">
      <alignment/>
      <protection locked="0"/>
    </xf>
    <xf numFmtId="3" fontId="0" fillId="21" borderId="28" xfId="0" applyNumberFormat="1" applyFont="1" applyFill="1" applyBorder="1" applyAlignment="1" applyProtection="1">
      <alignment/>
      <protection locked="0"/>
    </xf>
    <xf numFmtId="3" fontId="0" fillId="21" borderId="11" xfId="0" applyNumberFormat="1" applyFont="1" applyFill="1" applyBorder="1" applyAlignment="1" applyProtection="1">
      <alignment horizontal="right"/>
      <protection locked="0"/>
    </xf>
    <xf numFmtId="3" fontId="1" fillId="23" borderId="28" xfId="0" applyNumberFormat="1" applyFont="1" applyFill="1" applyBorder="1" applyAlignment="1" applyProtection="1">
      <alignment/>
      <protection locked="0"/>
    </xf>
    <xf numFmtId="3" fontId="1" fillId="23" borderId="14" xfId="0" applyNumberFormat="1" applyFont="1" applyFill="1" applyBorder="1" applyAlignment="1" applyProtection="1">
      <alignment/>
      <protection locked="0"/>
    </xf>
    <xf numFmtId="9" fontId="1" fillId="23" borderId="28" xfId="0" applyNumberFormat="1" applyFont="1" applyFill="1" applyBorder="1" applyAlignment="1" applyProtection="1">
      <alignment horizontal="right"/>
      <protection locked="0"/>
    </xf>
    <xf numFmtId="2" fontId="1" fillId="23" borderId="14" xfId="0" applyNumberFormat="1" applyFont="1" applyFill="1" applyBorder="1" applyAlignment="1" applyProtection="1">
      <alignment horizontal="right"/>
      <protection locked="0"/>
    </xf>
    <xf numFmtId="3" fontId="1" fillId="23" borderId="28" xfId="0" applyNumberFormat="1" applyFont="1" applyFill="1" applyBorder="1" applyAlignment="1" applyProtection="1">
      <alignment horizontal="right"/>
      <protection locked="0"/>
    </xf>
    <xf numFmtId="3" fontId="0" fillId="15" borderId="28" xfId="0" applyNumberFormat="1" applyFont="1" applyFill="1" applyBorder="1" applyAlignment="1" applyProtection="1">
      <alignment/>
      <protection locked="0"/>
    </xf>
    <xf numFmtId="3" fontId="0" fillId="15" borderId="14" xfId="0" applyNumberFormat="1" applyFont="1" applyFill="1" applyBorder="1" applyAlignment="1" applyProtection="1">
      <alignment horizontal="left"/>
      <protection locked="0"/>
    </xf>
    <xf numFmtId="3" fontId="0" fillId="15" borderId="28" xfId="0" applyNumberFormat="1" applyFont="1" applyFill="1" applyBorder="1" applyAlignment="1" applyProtection="1">
      <alignment horizontal="right"/>
      <protection locked="0"/>
    </xf>
    <xf numFmtId="3" fontId="0" fillId="15" borderId="14" xfId="0" applyNumberFormat="1" applyFont="1" applyFill="1" applyBorder="1" applyAlignment="1" applyProtection="1">
      <alignment horizontal="right"/>
      <protection locked="0"/>
    </xf>
    <xf numFmtId="3" fontId="0" fillId="21" borderId="29" xfId="5" applyNumberFormat="1" applyFont="1" applyFill="1" applyBorder="1" applyAlignment="1" applyProtection="1">
      <alignment/>
      <protection locked="0"/>
    </xf>
    <xf numFmtId="3" fontId="0" fillId="21" borderId="12" xfId="5" applyNumberFormat="1" applyFont="1" applyFill="1" applyBorder="1" applyAlignment="1" applyProtection="1">
      <alignment horizontal="right"/>
      <protection locked="0"/>
    </xf>
    <xf numFmtId="3" fontId="0" fillId="15"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7" borderId="21" xfId="3" applyNumberFormat="1" applyFont="1" applyFill="1" applyBorder="1" applyAlignment="1" applyProtection="1">
      <alignment/>
      <protection locked="0"/>
    </xf>
    <xf numFmtId="3" fontId="0" fillId="7" borderId="19" xfId="3" applyNumberFormat="1" applyFont="1" applyFill="1" applyBorder="1" applyAlignment="1" applyProtection="1">
      <alignment/>
      <protection locked="0"/>
    </xf>
    <xf numFmtId="3" fontId="0" fillId="4" borderId="29" xfId="0" applyNumberFormat="1" applyFont="1" applyFill="1" applyBorder="1" applyAlignment="1" applyProtection="1">
      <alignment/>
      <protection locked="0"/>
    </xf>
    <xf numFmtId="3" fontId="0" fillId="21" borderId="20" xfId="0" applyNumberFormat="1" applyFont="1" applyFill="1" applyBorder="1" applyAlignment="1" applyProtection="1">
      <alignment/>
      <protection locked="0"/>
    </xf>
    <xf numFmtId="3" fontId="0" fillId="21" borderId="14" xfId="0" applyNumberFormat="1" applyFont="1" applyFill="1" applyBorder="1" applyAlignment="1" applyProtection="1">
      <alignment/>
      <protection locked="0"/>
    </xf>
    <xf numFmtId="3" fontId="0" fillId="21" borderId="10" xfId="0" applyNumberFormat="1" applyFont="1" applyFill="1" applyBorder="1" applyAlignment="1" applyProtection="1">
      <alignment/>
      <protection locked="0"/>
    </xf>
    <xf numFmtId="2" fontId="1" fillId="23" borderId="28" xfId="0" applyNumberFormat="1" applyFont="1" applyFill="1" applyBorder="1" applyAlignment="1" applyProtection="1">
      <alignment/>
      <protection locked="0"/>
    </xf>
    <xf numFmtId="3" fontId="1" fillId="23" borderId="20" xfId="0" applyNumberFormat="1" applyFont="1" applyFill="1" applyBorder="1" applyAlignment="1" applyProtection="1">
      <alignment/>
      <protection locked="0"/>
    </xf>
    <xf numFmtId="3" fontId="1" fillId="23" borderId="10" xfId="0" applyNumberFormat="1" applyFont="1" applyFill="1" applyBorder="1" applyAlignment="1" applyProtection="1">
      <alignment/>
      <protection locked="0"/>
    </xf>
    <xf numFmtId="2" fontId="1" fillId="23" borderId="20" xfId="0" applyNumberFormat="1" applyFont="1" applyFill="1" applyBorder="1" applyAlignment="1" applyProtection="1">
      <alignment horizontal="right"/>
      <protection locked="0"/>
    </xf>
    <xf numFmtId="2" fontId="1" fillId="23" borderId="10" xfId="0" applyNumberFormat="1" applyFont="1" applyFill="1" applyBorder="1" applyAlignment="1" applyProtection="1">
      <alignment horizontal="right"/>
      <protection locked="0"/>
    </xf>
    <xf numFmtId="3" fontId="0" fillId="15" borderId="20" xfId="0" applyNumberFormat="1" applyFill="1" applyBorder="1" applyAlignment="1" applyProtection="1">
      <alignment/>
      <protection locked="0"/>
    </xf>
    <xf numFmtId="3" fontId="0" fillId="15" borderId="14" xfId="0" applyNumberFormat="1" applyFont="1" applyFill="1" applyBorder="1" applyAlignment="1" applyProtection="1">
      <alignment/>
      <protection locked="0"/>
    </xf>
    <xf numFmtId="3" fontId="0" fillId="15" borderId="10" xfId="0" applyNumberFormat="1" applyFont="1" applyFill="1" applyBorder="1" applyAlignment="1" applyProtection="1">
      <alignment/>
      <protection locked="0"/>
    </xf>
    <xf numFmtId="3" fontId="0" fillId="15" borderId="20" xfId="0" applyNumberFormat="1" applyFill="1" applyBorder="1" applyAlignment="1" applyProtection="1">
      <alignment horizontal="right"/>
      <protection locked="0"/>
    </xf>
    <xf numFmtId="3" fontId="0" fillId="15" borderId="10" xfId="0" applyNumberFormat="1" applyFont="1" applyFill="1" applyBorder="1" applyAlignment="1" applyProtection="1">
      <alignment horizontal="right"/>
      <protection locked="0"/>
    </xf>
    <xf numFmtId="3" fontId="0" fillId="21" borderId="21" xfId="5" applyNumberFormat="1" applyFont="1" applyFill="1" applyBorder="1" applyAlignment="1" applyProtection="1">
      <alignment/>
      <protection locked="0"/>
    </xf>
    <xf numFmtId="3" fontId="0" fillId="21" borderId="19" xfId="5" applyNumberFormat="1" applyFont="1" applyFill="1" applyBorder="1" applyAlignment="1" applyProtection="1">
      <alignment/>
      <protection locked="0"/>
    </xf>
    <xf numFmtId="3" fontId="0" fillId="21" borderId="17" xfId="5" applyNumberFormat="1" applyFont="1" applyFill="1" applyBorder="1" applyAlignment="1" applyProtection="1">
      <alignment/>
      <protection locked="0"/>
    </xf>
    <xf numFmtId="3" fontId="0" fillId="15" borderId="28" xfId="0" applyNumberFormat="1" applyFont="1" applyFill="1" applyBorder="1" applyAlignment="1" applyProtection="1">
      <alignment horizontal="left"/>
      <protection locked="0"/>
    </xf>
    <xf numFmtId="3" fontId="0" fillId="7" borderId="29" xfId="0" applyNumberFormat="1" applyFont="1" applyFill="1" applyBorder="1" applyAlignment="1" applyProtection="1">
      <alignment/>
      <protection locked="0"/>
    </xf>
    <xf numFmtId="3" fontId="0" fillId="21" borderId="11" xfId="0" applyNumberFormat="1" applyFont="1" applyFill="1" applyBorder="1" applyAlignment="1" applyProtection="1">
      <alignment/>
      <protection locked="0"/>
    </xf>
    <xf numFmtId="3" fontId="1" fillId="23" borderId="11" xfId="0" applyNumberFormat="1" applyFont="1" applyFill="1" applyBorder="1" applyAlignment="1" applyProtection="1">
      <alignment/>
      <protection locked="0"/>
    </xf>
    <xf numFmtId="2" fontId="1" fillId="23" borderId="28" xfId="0" applyNumberFormat="1" applyFont="1" applyFill="1" applyBorder="1" applyAlignment="1" applyProtection="1">
      <alignment horizontal="right"/>
      <protection locked="0"/>
    </xf>
    <xf numFmtId="2" fontId="1" fillId="23" borderId="11" xfId="0" applyNumberFormat="1" applyFont="1" applyFill="1" applyBorder="1" applyAlignment="1" applyProtection="1">
      <alignment horizontal="right"/>
      <protection locked="0"/>
    </xf>
    <xf numFmtId="3" fontId="0" fillId="15" borderId="11" xfId="0" applyNumberFormat="1" applyFont="1" applyFill="1" applyBorder="1" applyAlignment="1" applyProtection="1">
      <alignment/>
      <protection locked="0"/>
    </xf>
    <xf numFmtId="3" fontId="0" fillId="15" borderId="11" xfId="0" applyNumberFormat="1" applyFont="1" applyFill="1" applyBorder="1" applyAlignment="1" applyProtection="1">
      <alignment horizontal="right"/>
      <protection locked="0"/>
    </xf>
    <xf numFmtId="3" fontId="0" fillId="21" borderId="12" xfId="5" applyNumberFormat="1" applyFont="1" applyFill="1" applyBorder="1" applyAlignment="1" applyProtection="1">
      <alignment/>
      <protection locked="0"/>
    </xf>
    <xf numFmtId="3" fontId="0" fillId="15" borderId="11" xfId="0" applyNumberFormat="1" applyFont="1" applyFill="1" applyBorder="1" applyAlignment="1" applyProtection="1">
      <alignment horizontal="left"/>
      <protection locked="0"/>
    </xf>
    <xf numFmtId="0" fontId="0" fillId="19" borderId="13" xfId="3" applyFont="1" applyFill="1" applyBorder="1" applyAlignment="1" applyProtection="1">
      <alignment/>
      <protection locked="0"/>
    </xf>
    <xf numFmtId="0" fontId="0" fillId="21" borderId="13" xfId="0" applyFont="1" applyFill="1" applyBorder="1" applyAlignment="1" applyProtection="1">
      <alignment horizontal="right"/>
      <protection locked="0"/>
    </xf>
    <xf numFmtId="0" fontId="1" fillId="23" borderId="13" xfId="0" applyFont="1" applyFill="1" applyBorder="1" applyAlignment="1" applyProtection="1">
      <alignment/>
      <protection locked="0"/>
    </xf>
    <xf numFmtId="2" fontId="1" fillId="23" borderId="13" xfId="0" applyNumberFormat="1" applyFont="1" applyFill="1" applyBorder="1" applyAlignment="1" applyProtection="1">
      <alignment horizontal="right"/>
      <protection locked="0"/>
    </xf>
    <xf numFmtId="0" fontId="0" fillId="15" borderId="13" xfId="0" applyFont="1" applyFill="1" applyBorder="1" applyAlignment="1" applyProtection="1">
      <alignment horizontal="left"/>
      <protection locked="0"/>
    </xf>
    <xf numFmtId="3" fontId="0" fillId="15" borderId="13" xfId="0" applyNumberFormat="1" applyFont="1" applyFill="1" applyBorder="1" applyAlignment="1" applyProtection="1">
      <alignment horizontal="right"/>
      <protection locked="0"/>
    </xf>
    <xf numFmtId="0" fontId="0" fillId="21" borderId="27" xfId="5" applyFill="1" applyBorder="1" applyAlignment="1" applyProtection="1">
      <alignment horizontal="right"/>
      <protection locked="0"/>
    </xf>
    <xf numFmtId="0" fontId="0" fillId="21" borderId="27" xfId="0" applyFill="1" applyBorder="1" applyAlignment="1" applyProtection="1">
      <alignment horizontal="right"/>
      <protection locked="0"/>
    </xf>
    <xf numFmtId="3" fontId="0" fillId="7" borderId="29" xfId="3" applyNumberFormat="1" applyFont="1" applyFill="1" applyBorder="1" applyAlignment="1" applyProtection="1">
      <alignment/>
      <protection locked="0"/>
    </xf>
    <xf numFmtId="0" fontId="0" fillId="7" borderId="28" xfId="3" applyFont="1" applyFill="1" applyBorder="1" applyAlignment="1" applyProtection="1">
      <alignment/>
      <protection locked="0"/>
    </xf>
    <xf numFmtId="0" fontId="0" fillId="7" borderId="20" xfId="0" applyFill="1" applyBorder="1" applyAlignment="1" applyProtection="1">
      <alignment/>
      <protection locked="0"/>
    </xf>
    <xf numFmtId="3" fontId="0" fillId="7" borderId="12" xfId="0" applyNumberFormat="1" applyFont="1" applyFill="1" applyBorder="1" applyAlignment="1" applyProtection="1">
      <alignment/>
      <protection/>
    </xf>
    <xf numFmtId="3" fontId="0" fillId="7" borderId="36" xfId="3" applyNumberFormat="1" applyFont="1" applyFill="1" applyBorder="1" applyAlignment="1" applyProtection="1">
      <alignment/>
      <protection/>
    </xf>
    <xf numFmtId="3" fontId="0" fillId="7" borderId="18" xfId="3" applyNumberFormat="1" applyFont="1" applyFill="1" applyBorder="1" applyAlignment="1" applyProtection="1">
      <alignment/>
      <protection/>
    </xf>
    <xf numFmtId="3" fontId="0" fillId="7" borderId="30" xfId="0" applyNumberFormat="1" applyFont="1" applyFill="1" applyBorder="1" applyAlignment="1" applyProtection="1">
      <alignment/>
      <protection/>
    </xf>
    <xf numFmtId="3" fontId="0" fillId="7" borderId="0" xfId="0" applyNumberFormat="1" applyFont="1" applyFill="1" applyBorder="1" applyAlignment="1" applyProtection="1">
      <alignment/>
      <protection/>
    </xf>
    <xf numFmtId="3" fontId="0" fillId="7" borderId="29" xfId="0" applyNumberFormat="1" applyFont="1" applyFill="1" applyBorder="1" applyAlignment="1" applyProtection="1">
      <alignment/>
      <protection/>
    </xf>
    <xf numFmtId="0" fontId="0" fillId="19" borderId="33" xfId="3" applyFont="1" applyFill="1" applyBorder="1" applyAlignment="1" applyProtection="1">
      <alignment/>
      <protection locked="0"/>
    </xf>
    <xf numFmtId="0" fontId="0" fillId="19" borderId="33" xfId="0" applyFill="1" applyBorder="1" applyAlignment="1" applyProtection="1">
      <alignment/>
      <protection locked="0"/>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21" borderId="10" xfId="0" applyFont="1" applyFill="1" applyBorder="1" applyAlignment="1" applyProtection="1">
      <alignment horizontal="right"/>
      <protection locked="0"/>
    </xf>
    <xf numFmtId="0" fontId="5" fillId="19" borderId="13" xfId="37" applyFill="1" applyBorder="1" applyAlignment="1" applyProtection="1">
      <alignment/>
      <protection/>
    </xf>
    <xf numFmtId="3" fontId="0" fillId="4" borderId="12" xfId="3" applyNumberFormat="1" applyFont="1" applyFill="1" applyBorder="1" applyAlignment="1" applyProtection="1">
      <alignment/>
      <protection locked="0"/>
    </xf>
    <xf numFmtId="0" fontId="0" fillId="19" borderId="27" xfId="3" applyFont="1" applyFill="1" applyBorder="1" applyAlignment="1" applyProtection="1">
      <alignment vertical="top" wrapText="1"/>
      <protection locked="0"/>
    </xf>
    <xf numFmtId="3" fontId="0" fillId="27" borderId="60" xfId="0" applyNumberFormat="1" applyFont="1" applyFill="1" applyBorder="1" applyAlignment="1" applyProtection="1">
      <alignment/>
      <protection locked="0"/>
    </xf>
    <xf numFmtId="3" fontId="0" fillId="28" borderId="61" xfId="3" applyNumberFormat="1" applyFont="1" applyFill="1" applyBorder="1" applyAlignment="1" applyProtection="1">
      <alignment/>
      <protection locked="0"/>
    </xf>
    <xf numFmtId="3" fontId="0" fillId="7" borderId="21" xfId="0" applyNumberFormat="1" applyFont="1" applyFill="1" applyBorder="1" applyAlignment="1" applyProtection="1">
      <alignment/>
      <protection locked="0"/>
    </xf>
    <xf numFmtId="3" fontId="0" fillId="7" borderId="19" xfId="0" applyNumberFormat="1" applyFont="1" applyFill="1" applyBorder="1" applyAlignment="1" applyProtection="1">
      <alignment/>
      <protection locked="0"/>
    </xf>
    <xf numFmtId="3" fontId="0" fillId="7" borderId="17" xfId="3" applyNumberFormat="1" applyFont="1" applyFill="1" applyBorder="1" applyAlignment="1" applyProtection="1">
      <alignment/>
      <protection locked="0"/>
    </xf>
    <xf numFmtId="3" fontId="0" fillId="7" borderId="17" xfId="0" applyNumberFormat="1" applyFont="1" applyFill="1" applyBorder="1" applyAlignment="1" applyProtection="1">
      <alignment/>
      <protection locked="0"/>
    </xf>
    <xf numFmtId="0" fontId="0" fillId="19" borderId="13" xfId="0" applyFill="1" applyBorder="1" applyAlignment="1" applyProtection="1">
      <alignment/>
      <protection locked="0"/>
    </xf>
    <xf numFmtId="3" fontId="0" fillId="7" borderId="12" xfId="0" applyNumberFormat="1" applyFont="1" applyFill="1" applyBorder="1" applyAlignment="1" applyProtection="1">
      <alignment/>
      <protection locked="0"/>
    </xf>
    <xf numFmtId="3" fontId="0" fillId="7" borderId="29" xfId="0" applyNumberFormat="1" applyFont="1" applyFill="1" applyBorder="1" applyAlignment="1" applyProtection="1">
      <alignment vertical="top" wrapText="1"/>
      <protection locked="0"/>
    </xf>
    <xf numFmtId="0" fontId="0" fillId="7" borderId="28" xfId="0" applyFill="1" applyBorder="1" applyAlignment="1" applyProtection="1">
      <alignment horizontal="left"/>
      <protection locked="0"/>
    </xf>
    <xf numFmtId="0" fontId="0" fillId="19" borderId="33" xfId="0" applyFill="1" applyBorder="1" applyAlignment="1" applyProtection="1">
      <alignment vertical="top" wrapText="1"/>
      <protection locked="0"/>
    </xf>
    <xf numFmtId="0" fontId="5" fillId="7" borderId="20" xfId="37" applyFill="1" applyBorder="1" applyAlignment="1" applyProtection="1">
      <alignment/>
      <protection locked="0"/>
    </xf>
    <xf numFmtId="0" fontId="5" fillId="7" borderId="20" xfId="37" applyFont="1" applyFill="1" applyBorder="1" applyAlignment="1" applyProtection="1">
      <alignment/>
      <protection locked="0"/>
    </xf>
    <xf numFmtId="0" fontId="5" fillId="7" borderId="20" xfId="37" applyFill="1" applyBorder="1" applyAlignment="1" applyProtection="1">
      <alignment/>
      <protection/>
    </xf>
    <xf numFmtId="0" fontId="0" fillId="7" borderId="28" xfId="0" applyFill="1" applyBorder="1" applyAlignment="1" applyProtection="1">
      <alignment horizontal="right"/>
      <protection locked="0"/>
    </xf>
    <xf numFmtId="0" fontId="5" fillId="7" borderId="20" xfId="37" applyFont="1" applyFill="1" applyBorder="1" applyAlignment="1" applyProtection="1">
      <alignment/>
      <protection locked="0"/>
    </xf>
    <xf numFmtId="0" fontId="1" fillId="19" borderId="40" xfId="0" applyFont="1" applyFill="1" applyBorder="1" applyAlignment="1">
      <alignment wrapText="1"/>
    </xf>
    <xf numFmtId="0" fontId="0" fillId="0" borderId="30" xfId="0" applyBorder="1" applyAlignment="1">
      <alignment/>
    </xf>
    <xf numFmtId="0" fontId="1" fillId="19"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ylle.harak@maaamet.e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nspire.maaamet.ee/arcgis/services/public/tn_com/MapServer/InspireViewService?" TargetMode="External" /><Relationship Id="rId2" Type="http://schemas.openxmlformats.org/officeDocument/2006/relationships/hyperlink" Target="http://inspire.maaamet.ee/arcgis/services/public/cp/MapServer/InspireViewService?" TargetMode="External" /><Relationship Id="rId3" Type="http://schemas.openxmlformats.org/officeDocument/2006/relationships/hyperlink" Target="http://inspire.maaamet.ee/arcgis/services/public/ps/MapServer/InspireViewService?" TargetMode="External" /><Relationship Id="rId4" Type="http://schemas.openxmlformats.org/officeDocument/2006/relationships/hyperlink" Target="http://inspire.maaamet.ee/arcgis/services/public/ad/MapServer/InspireViewService?" TargetMode="External" /><Relationship Id="rId5" Type="http://schemas.openxmlformats.org/officeDocument/2006/relationships/hyperlink" Target="http://inspire.maaamet.ee/arcgis/services/public/hy_net/MapServer/InspireViewService?" TargetMode="External" /><Relationship Id="rId6" Type="http://schemas.openxmlformats.org/officeDocument/2006/relationships/hyperlink" Target="http://inspire.maaamet.ee/arcgis/services/public/gn/MapServer/InspireViewService?" TargetMode="External" /><Relationship Id="rId7" Type="http://schemas.openxmlformats.org/officeDocument/2006/relationships/hyperlink" Target="http://inspire.maaamet.ee/geoportal/csw/discovery?request=GetCapabilities&amp;Service=csw&amp;language=eng" TargetMode="External" /><Relationship Id="rId8" Type="http://schemas.openxmlformats.org/officeDocument/2006/relationships/hyperlink" Target="http://inspire.maaamet.ee/arcgis/services/public/tn_rrc/MapServer/InspireViewService?"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tabSelected="1" zoomScalePageLayoutView="0" workbookViewId="0" topLeftCell="A1">
      <selection activeCell="B11" sqref="B11"/>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1" t="s">
        <v>245</v>
      </c>
      <c r="B1" s="434">
        <v>2012</v>
      </c>
      <c r="C1" s="436"/>
      <c r="D1" s="437"/>
    </row>
    <row r="2" spans="1:4" ht="18">
      <c r="A2" s="432" t="s">
        <v>246</v>
      </c>
      <c r="B2" s="127" t="s">
        <v>304</v>
      </c>
      <c r="C2" s="438" t="s">
        <v>267</v>
      </c>
      <c r="D2" s="439" t="s">
        <v>250</v>
      </c>
    </row>
    <row r="3" spans="1:4" ht="18">
      <c r="A3" s="432" t="s">
        <v>247</v>
      </c>
      <c r="B3" s="127" t="s">
        <v>303</v>
      </c>
      <c r="C3" s="440"/>
      <c r="D3" s="440"/>
    </row>
    <row r="4" spans="1:4" ht="18">
      <c r="A4" s="432" t="s">
        <v>248</v>
      </c>
      <c r="B4" s="516" t="s">
        <v>305</v>
      </c>
      <c r="C4" s="440"/>
      <c r="D4" s="440"/>
    </row>
    <row r="5" spans="1:4" ht="39" thickBot="1">
      <c r="A5" s="433" t="s">
        <v>249</v>
      </c>
      <c r="B5" s="435" t="s">
        <v>306</v>
      </c>
      <c r="C5" s="441" t="s">
        <v>252</v>
      </c>
      <c r="D5" s="437" t="s">
        <v>251</v>
      </c>
    </row>
    <row r="7" ht="13.5" thickBot="1"/>
    <row r="8" ht="26.25" thickBot="1">
      <c r="C8" s="443" t="s">
        <v>266</v>
      </c>
    </row>
    <row r="9" ht="13.5" thickBot="1">
      <c r="C9" s="144"/>
    </row>
    <row r="10" ht="13.5" thickBot="1">
      <c r="C10" s="444" t="s">
        <v>253</v>
      </c>
    </row>
    <row r="11" ht="12.75">
      <c r="C11" s="144" t="s">
        <v>254</v>
      </c>
    </row>
    <row r="12" ht="12.75">
      <c r="C12" s="144" t="s">
        <v>255</v>
      </c>
    </row>
    <row r="13" ht="12.75">
      <c r="C13" s="144" t="s">
        <v>256</v>
      </c>
    </row>
    <row r="14" ht="12.75">
      <c r="C14" s="144" t="s">
        <v>257</v>
      </c>
    </row>
    <row r="15" ht="12.75">
      <c r="C15" s="144" t="s">
        <v>258</v>
      </c>
    </row>
    <row r="16" ht="12.75">
      <c r="C16" s="144" t="s">
        <v>259</v>
      </c>
    </row>
    <row r="17" ht="12.75">
      <c r="C17" s="144" t="s">
        <v>260</v>
      </c>
    </row>
    <row r="18" ht="12.75">
      <c r="C18" s="144" t="s">
        <v>261</v>
      </c>
    </row>
    <row r="19" ht="12.75">
      <c r="C19" s="144" t="s">
        <v>262</v>
      </c>
    </row>
    <row r="20" ht="12.75">
      <c r="C20" s="144" t="s">
        <v>263</v>
      </c>
    </row>
    <row r="21" ht="12.75">
      <c r="C21" s="144" t="s">
        <v>264</v>
      </c>
    </row>
    <row r="22" ht="13.5" thickBot="1">
      <c r="C22" s="442" t="s">
        <v>265</v>
      </c>
    </row>
  </sheetData>
  <sheetProtection/>
  <hyperlinks>
    <hyperlink ref="D2" r:id="rId1" display="http://publications.europa.eu/code/pdf/370000en.htm"/>
    <hyperlink ref="B4" r:id="rId2" display="ylle.harak@maaamet.e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221"/>
  <sheetViews>
    <sheetView zoomScale="85" zoomScaleNormal="85" zoomScalePageLayoutView="0" workbookViewId="0" topLeftCell="A1">
      <pane xSplit="5" ySplit="8" topLeftCell="H9" activePane="bottomRight" state="frozen"/>
      <selection pane="topLeft" activeCell="A1" sqref="A1"/>
      <selection pane="topRight" activeCell="K1" sqref="K1"/>
      <selection pane="bottomLeft" activeCell="A9" sqref="A9"/>
      <selection pane="bottomRight" activeCell="S70" sqref="S70"/>
    </sheetView>
  </sheetViews>
  <sheetFormatPr defaultColWidth="9.140625" defaultRowHeight="12.75" outlineLevelRow="3" outlineLevelCol="1"/>
  <cols>
    <col min="1" max="1" width="8.8515625" style="276" customWidth="1" outlineLevel="1"/>
    <col min="2" max="2" width="22.140625" style="277" customWidth="1" outlineLevel="1"/>
    <col min="3" max="3" width="19.57421875" style="276" customWidth="1" outlineLevel="1"/>
    <col min="4" max="4" width="22.7109375" style="276" customWidth="1" outlineLevel="1"/>
    <col min="5" max="5" width="15.00390625" style="275" customWidth="1"/>
    <col min="6" max="6" width="9.00390625" style="276" customWidth="1"/>
    <col min="7" max="7" width="10.421875" style="276" customWidth="1"/>
    <col min="8" max="8" width="12.00390625" style="276" customWidth="1"/>
    <col min="9" max="9" width="11.140625" style="276" customWidth="1"/>
    <col min="10" max="10" width="9.140625" style="276" bestFit="1" customWidth="1"/>
    <col min="11" max="11" width="9.140625" style="276" customWidth="1"/>
    <col min="12" max="12" width="9.8515625" style="276" customWidth="1"/>
    <col min="13" max="13" width="9.00390625" style="276" customWidth="1"/>
    <col min="14" max="14" width="8.8515625" style="276" customWidth="1"/>
    <col min="15" max="15" width="9.7109375" style="276" customWidth="1"/>
    <col min="16" max="16" width="9.8515625" style="276" customWidth="1"/>
    <col min="17" max="17" width="10.7109375" style="276" bestFit="1" customWidth="1"/>
    <col min="18" max="18" width="14.421875" style="276" customWidth="1"/>
    <col min="19" max="19" width="65.7109375" style="276" customWidth="1"/>
    <col min="20" max="20" width="18.28125" style="276" customWidth="1"/>
    <col min="21" max="21" width="9.140625" style="276" customWidth="1"/>
    <col min="22" max="22" width="59.7109375" style="276" bestFit="1" customWidth="1"/>
    <col min="23" max="16384" width="9.140625" style="276" customWidth="1"/>
  </cols>
  <sheetData>
    <row r="1" spans="1:20" s="280" customFormat="1" ht="15.75">
      <c r="A1" s="295"/>
      <c r="B1" s="296"/>
      <c r="C1" s="296"/>
      <c r="D1" s="297" t="s">
        <v>58</v>
      </c>
      <c r="E1" s="298"/>
      <c r="F1" s="299" t="s">
        <v>2</v>
      </c>
      <c r="G1" s="300"/>
      <c r="H1" s="301" t="s">
        <v>60</v>
      </c>
      <c r="I1" s="302"/>
      <c r="J1" s="302"/>
      <c r="K1" s="303"/>
      <c r="L1" s="304" t="s">
        <v>61</v>
      </c>
      <c r="M1" s="305"/>
      <c r="N1" s="305"/>
      <c r="O1" s="305"/>
      <c r="P1" s="305"/>
      <c r="Q1" s="305"/>
      <c r="R1" s="535" t="s">
        <v>240</v>
      </c>
      <c r="S1" s="537" t="s">
        <v>241</v>
      </c>
      <c r="T1" s="535" t="s">
        <v>242</v>
      </c>
    </row>
    <row r="2" spans="1:20" s="281" customFormat="1" ht="47.25" customHeight="1">
      <c r="A2" s="306" t="s">
        <v>164</v>
      </c>
      <c r="B2" s="187"/>
      <c r="C2" s="187"/>
      <c r="D2" s="231" t="s">
        <v>59</v>
      </c>
      <c r="E2" s="233"/>
      <c r="F2" s="145" t="s">
        <v>1</v>
      </c>
      <c r="G2" s="145" t="s">
        <v>3</v>
      </c>
      <c r="H2" s="167"/>
      <c r="I2" s="60"/>
      <c r="J2" s="68" t="s">
        <v>147</v>
      </c>
      <c r="K2" s="128" t="s">
        <v>3</v>
      </c>
      <c r="L2" s="152" t="s">
        <v>4</v>
      </c>
      <c r="M2" s="59"/>
      <c r="N2" s="3"/>
      <c r="O2" s="152" t="s">
        <v>39</v>
      </c>
      <c r="P2" s="152" t="s">
        <v>5</v>
      </c>
      <c r="Q2" s="59" t="s">
        <v>3</v>
      </c>
      <c r="R2" s="536"/>
      <c r="S2" s="538"/>
      <c r="T2" s="536"/>
    </row>
    <row r="3" spans="1:20" s="282" customFormat="1" ht="6.75" customHeight="1" outlineLevel="1">
      <c r="A3" s="307"/>
      <c r="B3" s="207"/>
      <c r="C3" s="207"/>
      <c r="D3" s="208"/>
      <c r="E3" s="234"/>
      <c r="F3" s="209"/>
      <c r="G3" s="209"/>
      <c r="H3" s="210"/>
      <c r="I3" s="210"/>
      <c r="J3" s="211"/>
      <c r="K3" s="209"/>
      <c r="L3" s="212"/>
      <c r="M3" s="213"/>
      <c r="N3" s="214"/>
      <c r="O3" s="215"/>
      <c r="P3" s="209"/>
      <c r="Q3" s="372"/>
      <c r="R3" s="387"/>
      <c r="S3" s="336"/>
      <c r="T3" s="349"/>
    </row>
    <row r="4" spans="1:20" s="283" customFormat="1" ht="12.75" outlineLevel="1">
      <c r="A4" s="308"/>
      <c r="B4" s="28"/>
      <c r="C4" s="28"/>
      <c r="D4" s="121"/>
      <c r="E4" s="235" t="s">
        <v>52</v>
      </c>
      <c r="F4" s="147" t="s">
        <v>29</v>
      </c>
      <c r="G4" s="131" t="s">
        <v>30</v>
      </c>
      <c r="H4" s="29" t="s">
        <v>28</v>
      </c>
      <c r="I4" s="92"/>
      <c r="J4" s="70" t="s">
        <v>43</v>
      </c>
      <c r="K4" s="131" t="s">
        <v>44</v>
      </c>
      <c r="L4" s="154" t="s">
        <v>51</v>
      </c>
      <c r="M4" s="29"/>
      <c r="N4" s="27" t="s">
        <v>28</v>
      </c>
      <c r="O4" s="98" t="s">
        <v>55</v>
      </c>
      <c r="P4" s="131" t="s">
        <v>42</v>
      </c>
      <c r="Q4" s="92" t="s">
        <v>41</v>
      </c>
      <c r="R4" s="388"/>
      <c r="S4" s="337"/>
      <c r="T4" s="350"/>
    </row>
    <row r="5" spans="1:20" s="284" customFormat="1" ht="12.75" outlineLevel="1">
      <c r="A5" s="309"/>
      <c r="B5" s="12"/>
      <c r="C5" s="12"/>
      <c r="D5" s="15"/>
      <c r="E5" s="236" t="s">
        <v>53</v>
      </c>
      <c r="F5" s="132">
        <f>IF(F7&gt;0,F6/F7,0)</f>
        <v>0.8653846153846154</v>
      </c>
      <c r="G5" s="132">
        <f>IF(G7&gt;0,G6/G7,0)</f>
        <v>0.6346153846153846</v>
      </c>
      <c r="H5" s="17" t="s">
        <v>28</v>
      </c>
      <c r="I5" s="93"/>
      <c r="J5" s="71">
        <f>IF(J7&gt;0,J6/J7,0)</f>
        <v>0.969513843385155</v>
      </c>
      <c r="K5" s="132">
        <f>IF(K7&gt;0,K6/K7,0)</f>
        <v>0.17142857142857143</v>
      </c>
      <c r="L5" s="132">
        <f>IF(L7&gt;0,L6/L7,0)</f>
        <v>0.6153846153846154</v>
      </c>
      <c r="M5" s="65"/>
      <c r="N5" s="14"/>
      <c r="O5" s="99">
        <f>IF(O7&gt;0,O6/O7,0)</f>
        <v>0.05714285714285714</v>
      </c>
      <c r="P5" s="163">
        <f>IF(P7&gt;0,P6/P7,0)</f>
        <v>62742</v>
      </c>
      <c r="Q5" s="365">
        <f>IF(Q7&gt;0,Q6/Q7,0)</f>
        <v>0.75</v>
      </c>
      <c r="R5" s="389"/>
      <c r="S5" s="338"/>
      <c r="T5" s="351"/>
    </row>
    <row r="6" spans="1:20" s="284" customFormat="1" ht="12.75" outlineLevel="1">
      <c r="A6" s="309"/>
      <c r="B6" s="12"/>
      <c r="C6" s="12"/>
      <c r="D6" s="15"/>
      <c r="E6" s="239" t="s">
        <v>171</v>
      </c>
      <c r="F6" s="163">
        <f>F17+F87</f>
        <v>45</v>
      </c>
      <c r="G6" s="163">
        <f>G17+G87</f>
        <v>33</v>
      </c>
      <c r="H6" s="17" t="s">
        <v>28</v>
      </c>
      <c r="I6" s="93"/>
      <c r="J6" s="260">
        <f>I17</f>
        <v>1581693</v>
      </c>
      <c r="K6" s="163">
        <f>K17</f>
        <v>6</v>
      </c>
      <c r="L6" s="163">
        <f>L17+L87</f>
        <v>32</v>
      </c>
      <c r="M6" s="264"/>
      <c r="N6" s="265"/>
      <c r="O6" s="260">
        <f>O17</f>
        <v>2</v>
      </c>
      <c r="P6" s="192">
        <f>P87</f>
        <v>1003872</v>
      </c>
      <c r="Q6" s="380">
        <f>Q87</f>
        <v>12</v>
      </c>
      <c r="R6" s="390"/>
      <c r="S6" s="338"/>
      <c r="T6" s="351"/>
    </row>
    <row r="7" spans="1:20" s="284" customFormat="1" ht="12.75" outlineLevel="1">
      <c r="A7" s="309"/>
      <c r="B7" s="12"/>
      <c r="C7" s="12"/>
      <c r="D7" s="15"/>
      <c r="E7" s="239" t="s">
        <v>172</v>
      </c>
      <c r="F7" s="163">
        <f>$D17+$C87</f>
        <v>52</v>
      </c>
      <c r="G7" s="163">
        <f>$D17+$C87</f>
        <v>52</v>
      </c>
      <c r="H7" s="17" t="s">
        <v>28</v>
      </c>
      <c r="I7" s="93"/>
      <c r="J7" s="260">
        <f>H17</f>
        <v>1631429</v>
      </c>
      <c r="K7" s="163">
        <f>$D17</f>
        <v>35</v>
      </c>
      <c r="L7" s="163">
        <f>$D17+$C87</f>
        <v>52</v>
      </c>
      <c r="M7" s="264"/>
      <c r="N7" s="265"/>
      <c r="O7" s="260">
        <f>$D17</f>
        <v>35</v>
      </c>
      <c r="P7" s="192">
        <f>$D87</f>
        <v>16</v>
      </c>
      <c r="Q7" s="380">
        <f>$D87</f>
        <v>16</v>
      </c>
      <c r="R7" s="390"/>
      <c r="S7" s="338"/>
      <c r="T7" s="351"/>
    </row>
    <row r="8" spans="1:20" s="285" customFormat="1" ht="6.75" customHeight="1" outlineLevel="1">
      <c r="A8" s="310"/>
      <c r="B8" s="4"/>
      <c r="C8" s="4"/>
      <c r="D8" s="122"/>
      <c r="E8" s="237"/>
      <c r="F8" s="133"/>
      <c r="G8" s="138"/>
      <c r="H8" s="22"/>
      <c r="I8" s="22"/>
      <c r="J8" s="112"/>
      <c r="K8" s="133"/>
      <c r="L8" s="100"/>
      <c r="M8" s="66"/>
      <c r="N8" s="9"/>
      <c r="O8" s="72"/>
      <c r="P8" s="138"/>
      <c r="Q8" s="364"/>
      <c r="R8" s="387"/>
      <c r="S8" s="339"/>
      <c r="T8" s="352"/>
    </row>
    <row r="9" spans="1:20" s="278" customFormat="1" ht="27.75" customHeight="1">
      <c r="A9" s="311" t="s">
        <v>54</v>
      </c>
      <c r="B9" s="185"/>
      <c r="C9" s="185"/>
      <c r="D9" s="185"/>
      <c r="E9" s="193"/>
      <c r="F9" s="193"/>
      <c r="G9" s="47"/>
      <c r="H9" s="183"/>
      <c r="I9" s="47"/>
      <c r="J9" s="73"/>
      <c r="K9" s="73"/>
      <c r="L9" s="73"/>
      <c r="M9" s="47"/>
      <c r="N9" s="47"/>
      <c r="O9" s="73"/>
      <c r="P9" s="73"/>
      <c r="Q9" s="47"/>
      <c r="R9" s="353"/>
      <c r="S9" s="340"/>
      <c r="T9" s="353"/>
    </row>
    <row r="10" spans="1:20" s="281" customFormat="1" ht="13.5" customHeight="1" outlineLevel="1">
      <c r="A10" s="312" t="s">
        <v>23</v>
      </c>
      <c r="B10" s="20" t="s">
        <v>6</v>
      </c>
      <c r="C10" s="20" t="s">
        <v>0</v>
      </c>
      <c r="D10" s="21" t="s">
        <v>163</v>
      </c>
      <c r="E10" s="238"/>
      <c r="F10" s="146" t="s">
        <v>37</v>
      </c>
      <c r="G10" s="146" t="s">
        <v>38</v>
      </c>
      <c r="H10" s="86" t="s">
        <v>117</v>
      </c>
      <c r="I10" s="87" t="s">
        <v>116</v>
      </c>
      <c r="J10" s="194" t="s">
        <v>147</v>
      </c>
      <c r="K10" s="129" t="s">
        <v>3</v>
      </c>
      <c r="L10" s="153" t="s">
        <v>62</v>
      </c>
      <c r="M10" s="117" t="s">
        <v>49</v>
      </c>
      <c r="N10" s="49" t="s">
        <v>35</v>
      </c>
      <c r="O10" s="195" t="s">
        <v>50</v>
      </c>
      <c r="P10" s="162" t="s">
        <v>28</v>
      </c>
      <c r="Q10" s="363"/>
      <c r="R10" s="356"/>
      <c r="S10" s="335"/>
      <c r="T10" s="354"/>
    </row>
    <row r="11" spans="1:20" s="282" customFormat="1" ht="9" customHeight="1" outlineLevel="1">
      <c r="A11" s="313"/>
      <c r="B11" s="217"/>
      <c r="C11" s="217"/>
      <c r="D11" s="218"/>
      <c r="E11" s="237"/>
      <c r="F11" s="138"/>
      <c r="G11" s="138"/>
      <c r="H11" s="5"/>
      <c r="I11" s="5"/>
      <c r="J11" s="114"/>
      <c r="K11" s="138"/>
      <c r="L11" s="107"/>
      <c r="M11" s="66"/>
      <c r="N11" s="9"/>
      <c r="O11" s="80"/>
      <c r="P11" s="138"/>
      <c r="Q11" s="364"/>
      <c r="R11" s="387"/>
      <c r="S11" s="336"/>
      <c r="T11" s="349"/>
    </row>
    <row r="12" spans="1:20" s="283" customFormat="1" ht="12.75" hidden="1" outlineLevel="2">
      <c r="A12" s="308"/>
      <c r="B12" s="28" t="s">
        <v>48</v>
      </c>
      <c r="C12" s="28"/>
      <c r="D12" s="121"/>
      <c r="E12" s="235" t="s">
        <v>148</v>
      </c>
      <c r="F12" s="147"/>
      <c r="G12" s="131"/>
      <c r="H12" s="29" t="s">
        <v>28</v>
      </c>
      <c r="I12" s="92"/>
      <c r="J12" s="70"/>
      <c r="K12" s="131"/>
      <c r="L12" s="154" t="s">
        <v>88</v>
      </c>
      <c r="M12" s="29" t="s">
        <v>89</v>
      </c>
      <c r="N12" s="27" t="s">
        <v>90</v>
      </c>
      <c r="O12" s="98"/>
      <c r="P12" s="131" t="s">
        <v>28</v>
      </c>
      <c r="Q12" s="92" t="s">
        <v>28</v>
      </c>
      <c r="R12" s="388"/>
      <c r="S12" s="337"/>
      <c r="T12" s="350"/>
    </row>
    <row r="13" spans="1:20" s="286" customFormat="1" ht="12.75" hidden="1" outlineLevel="2">
      <c r="A13" s="314"/>
      <c r="B13" s="24"/>
      <c r="C13" s="14"/>
      <c r="D13" s="25"/>
      <c r="E13" s="239" t="s">
        <v>149</v>
      </c>
      <c r="F13" s="148"/>
      <c r="G13" s="134"/>
      <c r="H13" s="26" t="s">
        <v>28</v>
      </c>
      <c r="I13" s="94"/>
      <c r="J13" s="74"/>
      <c r="K13" s="134"/>
      <c r="L13" s="71">
        <f>IF(L15&gt;0,L14/L15,0)</f>
        <v>0.5714285714285714</v>
      </c>
      <c r="M13" s="62">
        <f>IF(M15&gt;0,M14/M15,0)</f>
        <v>0.7714285714285715</v>
      </c>
      <c r="N13" s="55">
        <f>IF(N15&gt;0,N14/N15,0)</f>
        <v>0.05714285714285714</v>
      </c>
      <c r="O13" s="99"/>
      <c r="P13" s="134"/>
      <c r="Q13" s="94"/>
      <c r="R13" s="355"/>
      <c r="S13" s="341"/>
      <c r="T13" s="355"/>
    </row>
    <row r="14" spans="1:20" s="286" customFormat="1" ht="12.75" hidden="1" outlineLevel="2">
      <c r="A14" s="314"/>
      <c r="B14" s="24"/>
      <c r="C14" s="14"/>
      <c r="D14" s="25"/>
      <c r="E14" s="239" t="s">
        <v>171</v>
      </c>
      <c r="F14" s="148"/>
      <c r="G14" s="134"/>
      <c r="H14" s="26"/>
      <c r="I14" s="94"/>
      <c r="J14" s="74"/>
      <c r="K14" s="134"/>
      <c r="L14" s="261">
        <f>L17</f>
        <v>20</v>
      </c>
      <c r="M14" s="262">
        <f>M17</f>
        <v>27</v>
      </c>
      <c r="N14" s="263">
        <f>N17</f>
        <v>2</v>
      </c>
      <c r="O14" s="99"/>
      <c r="P14" s="134"/>
      <c r="Q14" s="94"/>
      <c r="R14" s="355"/>
      <c r="S14" s="341"/>
      <c r="T14" s="355"/>
    </row>
    <row r="15" spans="1:20" s="286" customFormat="1" ht="12.75" hidden="1" outlineLevel="2">
      <c r="A15" s="314"/>
      <c r="B15" s="24"/>
      <c r="C15" s="14"/>
      <c r="D15" s="25"/>
      <c r="E15" s="239" t="s">
        <v>172</v>
      </c>
      <c r="F15" s="148"/>
      <c r="G15" s="134"/>
      <c r="H15" s="26"/>
      <c r="I15" s="94"/>
      <c r="J15" s="74"/>
      <c r="K15" s="134"/>
      <c r="L15" s="261">
        <f>$D17</f>
        <v>35</v>
      </c>
      <c r="M15" s="262">
        <f>$D17</f>
        <v>35</v>
      </c>
      <c r="N15" s="263">
        <f>$D17</f>
        <v>35</v>
      </c>
      <c r="O15" s="99"/>
      <c r="P15" s="134"/>
      <c r="Q15" s="94"/>
      <c r="R15" s="355"/>
      <c r="S15" s="341"/>
      <c r="T15" s="355"/>
    </row>
    <row r="16" spans="1:20" s="287" customFormat="1" ht="12.75" hidden="1" outlineLevel="3">
      <c r="A16" s="315"/>
      <c r="B16" s="11"/>
      <c r="C16" s="11"/>
      <c r="D16" s="204" t="s">
        <v>118</v>
      </c>
      <c r="E16" s="240" t="s">
        <v>145</v>
      </c>
      <c r="F16" s="149" t="s">
        <v>128</v>
      </c>
      <c r="G16" s="135" t="s">
        <v>129</v>
      </c>
      <c r="H16" s="168" t="s">
        <v>126</v>
      </c>
      <c r="I16" s="10" t="s">
        <v>127</v>
      </c>
      <c r="J16" s="75"/>
      <c r="K16" s="135" t="s">
        <v>31</v>
      </c>
      <c r="L16" s="155" t="s">
        <v>94</v>
      </c>
      <c r="M16" s="63" t="s">
        <v>91</v>
      </c>
      <c r="N16" s="10" t="s">
        <v>92</v>
      </c>
      <c r="O16" s="103" t="s">
        <v>93</v>
      </c>
      <c r="P16" s="135"/>
      <c r="Q16" s="381"/>
      <c r="R16" s="387"/>
      <c r="S16" s="342"/>
      <c r="T16" s="356"/>
    </row>
    <row r="17" spans="1:20" s="285" customFormat="1" ht="12.75" hidden="1" outlineLevel="3">
      <c r="A17" s="316"/>
      <c r="B17" s="11"/>
      <c r="C17" s="7"/>
      <c r="D17" s="95">
        <f>D25+D48+D61</f>
        <v>35</v>
      </c>
      <c r="E17" s="241" t="s">
        <v>146</v>
      </c>
      <c r="F17" s="136">
        <f>F25+F48+F61</f>
        <v>32</v>
      </c>
      <c r="G17" s="136">
        <f>G25+G48+G61</f>
        <v>21</v>
      </c>
      <c r="H17" s="169">
        <f>H25+H48+H61</f>
        <v>1631429</v>
      </c>
      <c r="I17" s="8">
        <f>I25+I48+I61</f>
        <v>1581693</v>
      </c>
      <c r="J17" s="76"/>
      <c r="K17" s="136">
        <f>K25+K48+K61</f>
        <v>6</v>
      </c>
      <c r="L17" s="104">
        <f>L25+L48+L61</f>
        <v>20</v>
      </c>
      <c r="M17" s="18">
        <f>M25+M48+M61</f>
        <v>27</v>
      </c>
      <c r="N17" s="8">
        <f>N25+N48+N61</f>
        <v>2</v>
      </c>
      <c r="O17" s="104">
        <f>O25+O48+O61</f>
        <v>2</v>
      </c>
      <c r="P17" s="136"/>
      <c r="Q17" s="95"/>
      <c r="R17" s="391"/>
      <c r="S17" s="339"/>
      <c r="T17" s="352"/>
    </row>
    <row r="18" spans="1:20" s="288" customFormat="1" ht="9" customHeight="1" hidden="1" outlineLevel="2" collapsed="1">
      <c r="A18" s="317"/>
      <c r="B18" s="37"/>
      <c r="C18" s="37"/>
      <c r="D18" s="124"/>
      <c r="E18" s="237"/>
      <c r="F18" s="137"/>
      <c r="G18" s="137"/>
      <c r="H18" s="38"/>
      <c r="I18" s="38"/>
      <c r="J18" s="113"/>
      <c r="K18" s="137"/>
      <c r="L18" s="105"/>
      <c r="M18" s="64"/>
      <c r="N18" s="39"/>
      <c r="O18" s="77"/>
      <c r="P18" s="137"/>
      <c r="Q18" s="368"/>
      <c r="R18" s="392"/>
      <c r="S18" s="343"/>
      <c r="T18" s="357"/>
    </row>
    <row r="19" spans="1:20" s="289" customFormat="1" ht="10.5" customHeight="1" outlineLevel="1" collapsed="1">
      <c r="A19" s="318"/>
      <c r="B19" s="219"/>
      <c r="C19" s="219"/>
      <c r="D19" s="220"/>
      <c r="E19" s="237"/>
      <c r="F19" s="221"/>
      <c r="G19" s="221"/>
      <c r="H19" s="222"/>
      <c r="I19" s="222"/>
      <c r="J19" s="223"/>
      <c r="K19" s="221"/>
      <c r="L19" s="224"/>
      <c r="M19" s="225"/>
      <c r="N19" s="226"/>
      <c r="O19" s="227"/>
      <c r="P19" s="221"/>
      <c r="Q19" s="369"/>
      <c r="R19" s="393"/>
      <c r="S19" s="344"/>
      <c r="T19" s="358"/>
    </row>
    <row r="20" spans="1:20" s="283" customFormat="1" ht="12.75" hidden="1" outlineLevel="2">
      <c r="A20" s="308"/>
      <c r="B20" s="30" t="s">
        <v>45</v>
      </c>
      <c r="C20" s="28"/>
      <c r="D20" s="121"/>
      <c r="E20" s="235" t="s">
        <v>148</v>
      </c>
      <c r="F20" s="131" t="s">
        <v>86</v>
      </c>
      <c r="G20" s="131" t="s">
        <v>87</v>
      </c>
      <c r="H20" s="29" t="s">
        <v>28</v>
      </c>
      <c r="I20" s="92"/>
      <c r="J20" s="78" t="s">
        <v>84</v>
      </c>
      <c r="K20" s="131" t="s">
        <v>85</v>
      </c>
      <c r="L20" s="98"/>
      <c r="M20" s="29"/>
      <c r="N20" s="27"/>
      <c r="O20" s="108"/>
      <c r="P20" s="131" t="s">
        <v>28</v>
      </c>
      <c r="Q20" s="92" t="s">
        <v>28</v>
      </c>
      <c r="R20" s="388"/>
      <c r="S20" s="337"/>
      <c r="T20" s="350"/>
    </row>
    <row r="21" spans="1:20" s="286" customFormat="1" ht="12.75" hidden="1" outlineLevel="2">
      <c r="A21" s="314"/>
      <c r="B21" s="40"/>
      <c r="C21" s="14"/>
      <c r="D21" s="25"/>
      <c r="E21" s="239" t="s">
        <v>149</v>
      </c>
      <c r="F21" s="132">
        <f>IF(F23&gt;0,F22/F23,0)</f>
        <v>1</v>
      </c>
      <c r="G21" s="132">
        <f>IF(G23&gt;0,G22/G23,0)</f>
        <v>1</v>
      </c>
      <c r="H21" s="26"/>
      <c r="I21" s="14"/>
      <c r="J21" s="71">
        <f>IF(J23&gt;0,J22/J23,0)</f>
        <v>1</v>
      </c>
      <c r="K21" s="132">
        <f>IF(K23&gt;0,K22/K23,0)</f>
        <v>0.4</v>
      </c>
      <c r="L21" s="156"/>
      <c r="M21" s="26"/>
      <c r="N21" s="14"/>
      <c r="O21" s="102"/>
      <c r="P21" s="134"/>
      <c r="Q21" s="94"/>
      <c r="R21" s="355"/>
      <c r="S21" s="341"/>
      <c r="T21" s="355"/>
    </row>
    <row r="22" spans="1:20" s="286" customFormat="1" ht="12.75" hidden="1" outlineLevel="2">
      <c r="A22" s="314"/>
      <c r="B22" s="40"/>
      <c r="C22" s="14"/>
      <c r="D22" s="25"/>
      <c r="E22" s="239" t="s">
        <v>171</v>
      </c>
      <c r="F22" s="163">
        <f>F25</f>
        <v>15</v>
      </c>
      <c r="G22" s="163">
        <f>G25</f>
        <v>15</v>
      </c>
      <c r="H22" s="26"/>
      <c r="I22" s="14"/>
      <c r="J22" s="260">
        <f>I25</f>
        <v>730916</v>
      </c>
      <c r="K22" s="163">
        <f>K25</f>
        <v>6</v>
      </c>
      <c r="L22" s="156"/>
      <c r="M22" s="26"/>
      <c r="N22" s="14"/>
      <c r="O22" s="102"/>
      <c r="P22" s="134"/>
      <c r="Q22" s="94"/>
      <c r="R22" s="355"/>
      <c r="S22" s="341"/>
      <c r="T22" s="355"/>
    </row>
    <row r="23" spans="1:20" s="286" customFormat="1" ht="12.75" hidden="1" outlineLevel="2">
      <c r="A23" s="314"/>
      <c r="B23" s="40"/>
      <c r="C23" s="14"/>
      <c r="D23" s="25"/>
      <c r="E23" s="239" t="s">
        <v>172</v>
      </c>
      <c r="F23" s="163">
        <f>$D25</f>
        <v>15</v>
      </c>
      <c r="G23" s="163">
        <f>$D25</f>
        <v>15</v>
      </c>
      <c r="H23" s="26"/>
      <c r="I23" s="14"/>
      <c r="J23" s="260">
        <f>H25</f>
        <v>730916</v>
      </c>
      <c r="K23" s="163">
        <f>$D25</f>
        <v>15</v>
      </c>
      <c r="L23" s="156"/>
      <c r="M23" s="26"/>
      <c r="N23" s="14"/>
      <c r="O23" s="102"/>
      <c r="P23" s="134"/>
      <c r="Q23" s="94"/>
      <c r="R23" s="355"/>
      <c r="S23" s="341"/>
      <c r="T23" s="355"/>
    </row>
    <row r="24" spans="1:20" s="290" customFormat="1" ht="12.75" hidden="1" outlineLevel="3">
      <c r="A24" s="319"/>
      <c r="B24" s="32"/>
      <c r="C24" s="32"/>
      <c r="D24" s="198" t="s">
        <v>119</v>
      </c>
      <c r="E24" s="241" t="s">
        <v>145</v>
      </c>
      <c r="F24" s="199" t="s">
        <v>82</v>
      </c>
      <c r="G24" s="199" t="s">
        <v>83</v>
      </c>
      <c r="H24" s="196" t="s">
        <v>130</v>
      </c>
      <c r="I24" s="197" t="s">
        <v>131</v>
      </c>
      <c r="J24" s="202"/>
      <c r="K24" s="200" t="s">
        <v>81</v>
      </c>
      <c r="L24" s="155" t="s">
        <v>174</v>
      </c>
      <c r="M24" s="63" t="s">
        <v>175</v>
      </c>
      <c r="N24" s="10" t="s">
        <v>176</v>
      </c>
      <c r="O24" s="103" t="s">
        <v>177</v>
      </c>
      <c r="P24" s="200"/>
      <c r="Q24" s="197"/>
      <c r="R24" s="394"/>
      <c r="S24" s="345"/>
      <c r="T24" s="359"/>
    </row>
    <row r="25" spans="1:20" s="285" customFormat="1" ht="12.75" hidden="1" outlineLevel="3">
      <c r="A25" s="316"/>
      <c r="B25" s="41"/>
      <c r="C25" s="7"/>
      <c r="D25" s="16">
        <f>COUNTA(D26:D42)</f>
        <v>15</v>
      </c>
      <c r="E25" s="241" t="s">
        <v>146</v>
      </c>
      <c r="F25" s="136">
        <f>SUM(F26:F42)</f>
        <v>15</v>
      </c>
      <c r="G25" s="136">
        <f>SUM(G26:G42)</f>
        <v>15</v>
      </c>
      <c r="H25" s="18">
        <f>SUM(H26:H42)</f>
        <v>730916</v>
      </c>
      <c r="I25" s="16">
        <f>SUM(I26:I42)</f>
        <v>730916</v>
      </c>
      <c r="J25" s="76"/>
      <c r="K25" s="136">
        <f>SUM(K26:K42)</f>
        <v>6</v>
      </c>
      <c r="L25" s="157">
        <f>SUM(L26:L42)</f>
        <v>15</v>
      </c>
      <c r="M25" s="18">
        <f>SUM(M26:M42)</f>
        <v>14</v>
      </c>
      <c r="N25" s="8">
        <f>SUM(N26:N42)</f>
        <v>2</v>
      </c>
      <c r="O25" s="8">
        <f>SUM(O26:O42)</f>
        <v>2</v>
      </c>
      <c r="P25" s="136"/>
      <c r="Q25" s="95"/>
      <c r="R25" s="391"/>
      <c r="S25" s="339"/>
      <c r="T25" s="352"/>
    </row>
    <row r="26" spans="1:20" s="288" customFormat="1" ht="6.75" customHeight="1" hidden="1" outlineLevel="2">
      <c r="A26" s="317"/>
      <c r="B26" s="37"/>
      <c r="C26" s="37"/>
      <c r="D26" s="124"/>
      <c r="E26" s="237"/>
      <c r="F26" s="137"/>
      <c r="G26" s="137"/>
      <c r="H26" s="38"/>
      <c r="I26" s="38"/>
      <c r="J26" s="113"/>
      <c r="K26" s="137"/>
      <c r="L26" s="105"/>
      <c r="M26" s="64"/>
      <c r="N26" s="39"/>
      <c r="O26" s="77"/>
      <c r="P26" s="137"/>
      <c r="Q26" s="368"/>
      <c r="R26" s="392"/>
      <c r="S26" s="343"/>
      <c r="T26" s="357"/>
    </row>
    <row r="27" spans="1:20" s="291" customFormat="1" ht="38.25" outlineLevel="1" collapsed="1">
      <c r="A27" s="518" t="s">
        <v>303</v>
      </c>
      <c r="B27" s="50" t="s">
        <v>7</v>
      </c>
      <c r="C27" s="51" t="s">
        <v>151</v>
      </c>
      <c r="D27" s="518" t="s">
        <v>317</v>
      </c>
      <c r="E27" s="242" t="s">
        <v>28</v>
      </c>
      <c r="F27" s="445">
        <v>1</v>
      </c>
      <c r="G27" s="445">
        <v>1</v>
      </c>
      <c r="H27" s="446">
        <v>69000</v>
      </c>
      <c r="I27" s="517">
        <v>69000</v>
      </c>
      <c r="J27" s="79">
        <f aca="true" t="shared" si="0" ref="J27:J41">IF(H27&gt;0,I27/H27,0)</f>
        <v>1</v>
      </c>
      <c r="K27" s="462">
        <v>1</v>
      </c>
      <c r="L27" s="463">
        <v>1</v>
      </c>
      <c r="M27" s="464">
        <v>1</v>
      </c>
      <c r="N27" s="523">
        <v>0</v>
      </c>
      <c r="O27" s="190">
        <f aca="true" t="shared" si="1" ref="O27:O41">IF(AND(M27=1,N27=1),1,0)</f>
        <v>0</v>
      </c>
      <c r="P27" s="504"/>
      <c r="Q27" s="505"/>
      <c r="R27" s="395"/>
      <c r="S27" s="346"/>
      <c r="T27" s="360"/>
    </row>
    <row r="28" spans="1:20" s="290" customFormat="1" ht="38.25" outlineLevel="1">
      <c r="A28" s="518" t="s">
        <v>303</v>
      </c>
      <c r="B28" s="52" t="s">
        <v>7</v>
      </c>
      <c r="C28" s="51" t="s">
        <v>152</v>
      </c>
      <c r="D28" s="518" t="s">
        <v>202</v>
      </c>
      <c r="E28" s="233" t="s">
        <v>28</v>
      </c>
      <c r="F28" s="447">
        <v>1</v>
      </c>
      <c r="G28" s="447">
        <v>1</v>
      </c>
      <c r="H28" s="446">
        <v>69000</v>
      </c>
      <c r="I28" s="517">
        <v>69000</v>
      </c>
      <c r="J28" s="79">
        <f t="shared" si="0"/>
        <v>1</v>
      </c>
      <c r="K28" s="465">
        <v>1</v>
      </c>
      <c r="L28" s="521">
        <v>1</v>
      </c>
      <c r="M28" s="522">
        <v>1</v>
      </c>
      <c r="N28" s="524">
        <v>0</v>
      </c>
      <c r="O28" s="190">
        <f t="shared" si="1"/>
        <v>0</v>
      </c>
      <c r="P28" s="506"/>
      <c r="Q28" s="507"/>
      <c r="R28" s="387"/>
      <c r="S28" s="345"/>
      <c r="T28" s="359"/>
    </row>
    <row r="29" spans="1:20" s="290" customFormat="1" ht="89.25" outlineLevel="1">
      <c r="A29" s="518" t="s">
        <v>307</v>
      </c>
      <c r="B29" s="52" t="s">
        <v>7</v>
      </c>
      <c r="C29" s="53" t="s">
        <v>153</v>
      </c>
      <c r="D29" s="518" t="s">
        <v>203</v>
      </c>
      <c r="E29" s="233" t="s">
        <v>28</v>
      </c>
      <c r="F29" s="447">
        <v>1</v>
      </c>
      <c r="G29" s="447">
        <v>1</v>
      </c>
      <c r="H29" s="446">
        <v>45227</v>
      </c>
      <c r="I29" s="517">
        <v>45227</v>
      </c>
      <c r="J29" s="79">
        <f t="shared" si="0"/>
        <v>1</v>
      </c>
      <c r="K29" s="465">
        <v>1</v>
      </c>
      <c r="L29" s="521">
        <v>1</v>
      </c>
      <c r="M29" s="522">
        <v>1</v>
      </c>
      <c r="N29" s="524">
        <v>0</v>
      </c>
      <c r="O29" s="190">
        <f t="shared" si="1"/>
        <v>0</v>
      </c>
      <c r="P29" s="506"/>
      <c r="Q29" s="507"/>
      <c r="R29" s="387"/>
      <c r="S29" s="345"/>
      <c r="T29" s="359"/>
    </row>
    <row r="30" spans="1:20" s="290" customFormat="1" ht="89.25" outlineLevel="1">
      <c r="A30" s="518" t="s">
        <v>308</v>
      </c>
      <c r="B30" s="52" t="s">
        <v>7</v>
      </c>
      <c r="C30" s="53" t="s">
        <v>154</v>
      </c>
      <c r="D30" s="518" t="s">
        <v>318</v>
      </c>
      <c r="E30" s="233" t="s">
        <v>28</v>
      </c>
      <c r="F30" s="447">
        <v>1</v>
      </c>
      <c r="G30" s="447">
        <v>1</v>
      </c>
      <c r="H30" s="446">
        <v>45227</v>
      </c>
      <c r="I30" s="517">
        <v>45227</v>
      </c>
      <c r="J30" s="79">
        <f>IF(H30&gt;0,I30/H30,0)</f>
        <v>1</v>
      </c>
      <c r="K30" s="465">
        <v>1</v>
      </c>
      <c r="L30" s="521">
        <v>1</v>
      </c>
      <c r="M30" s="522">
        <v>1</v>
      </c>
      <c r="N30" s="524">
        <v>1</v>
      </c>
      <c r="O30" s="190">
        <f>IF(AND(M30=1,N30=1),1,0)</f>
        <v>1</v>
      </c>
      <c r="P30" s="506"/>
      <c r="Q30" s="507"/>
      <c r="R30" s="387"/>
      <c r="S30" s="345"/>
      <c r="T30" s="359"/>
    </row>
    <row r="31" spans="1:20" s="290" customFormat="1" ht="76.5" outlineLevel="1">
      <c r="A31" s="518" t="s">
        <v>309</v>
      </c>
      <c r="B31" s="52" t="s">
        <v>7</v>
      </c>
      <c r="C31" s="53" t="s">
        <v>268</v>
      </c>
      <c r="D31" s="518" t="s">
        <v>319</v>
      </c>
      <c r="E31" s="233" t="s">
        <v>28</v>
      </c>
      <c r="F31" s="447">
        <v>1</v>
      </c>
      <c r="G31" s="447">
        <v>1</v>
      </c>
      <c r="H31" s="446">
        <v>45227</v>
      </c>
      <c r="I31" s="517">
        <v>45227</v>
      </c>
      <c r="J31" s="79">
        <f t="shared" si="0"/>
        <v>1</v>
      </c>
      <c r="K31" s="465">
        <v>1</v>
      </c>
      <c r="L31" s="521">
        <v>1</v>
      </c>
      <c r="M31" s="522">
        <v>1</v>
      </c>
      <c r="N31" s="524">
        <v>0</v>
      </c>
      <c r="O31" s="190">
        <f t="shared" si="1"/>
        <v>0</v>
      </c>
      <c r="P31" s="506"/>
      <c r="Q31" s="507"/>
      <c r="R31" s="387"/>
      <c r="S31" s="345"/>
      <c r="T31" s="359"/>
    </row>
    <row r="32" spans="1:20" s="290" customFormat="1" ht="38.25" outlineLevel="1">
      <c r="A32" s="518" t="s">
        <v>303</v>
      </c>
      <c r="B32" s="52" t="s">
        <v>7</v>
      </c>
      <c r="C32" s="53" t="s">
        <v>155</v>
      </c>
      <c r="D32" s="518" t="s">
        <v>206</v>
      </c>
      <c r="E32" s="233" t="s">
        <v>28</v>
      </c>
      <c r="F32" s="447">
        <v>1</v>
      </c>
      <c r="G32" s="447">
        <v>1</v>
      </c>
      <c r="H32" s="446">
        <v>45227</v>
      </c>
      <c r="I32" s="517">
        <v>45227</v>
      </c>
      <c r="J32" s="79">
        <f t="shared" si="0"/>
        <v>1</v>
      </c>
      <c r="K32" s="465">
        <v>1</v>
      </c>
      <c r="L32" s="521">
        <v>1</v>
      </c>
      <c r="M32" s="522">
        <v>1</v>
      </c>
      <c r="N32" s="524">
        <v>1</v>
      </c>
      <c r="O32" s="190">
        <f t="shared" si="1"/>
        <v>1</v>
      </c>
      <c r="P32" s="506"/>
      <c r="Q32" s="507"/>
      <c r="R32" s="387"/>
      <c r="S32" s="345"/>
      <c r="T32" s="359"/>
    </row>
    <row r="33" spans="1:20" s="290" customFormat="1" ht="89.25" outlineLevel="1">
      <c r="A33" s="518" t="s">
        <v>310</v>
      </c>
      <c r="B33" s="52" t="s">
        <v>7</v>
      </c>
      <c r="C33" s="53" t="s">
        <v>156</v>
      </c>
      <c r="D33" s="518" t="s">
        <v>320</v>
      </c>
      <c r="E33" s="233" t="s">
        <v>28</v>
      </c>
      <c r="F33" s="447">
        <v>1</v>
      </c>
      <c r="G33" s="447">
        <v>1</v>
      </c>
      <c r="H33" s="446">
        <v>45227</v>
      </c>
      <c r="I33" s="517">
        <v>45227</v>
      </c>
      <c r="J33" s="79">
        <f t="shared" si="0"/>
        <v>1</v>
      </c>
      <c r="K33" s="465">
        <v>0</v>
      </c>
      <c r="L33" s="521">
        <v>1</v>
      </c>
      <c r="M33" s="522">
        <v>1</v>
      </c>
      <c r="N33" s="524">
        <v>0</v>
      </c>
      <c r="O33" s="190">
        <f t="shared" si="1"/>
        <v>0</v>
      </c>
      <c r="P33" s="506"/>
      <c r="Q33" s="507"/>
      <c r="R33" s="387"/>
      <c r="S33" s="345"/>
      <c r="T33" s="359"/>
    </row>
    <row r="34" spans="1:20" s="290" customFormat="1" ht="63.75" outlineLevel="1">
      <c r="A34" s="518" t="s">
        <v>312</v>
      </c>
      <c r="B34" s="52" t="s">
        <v>7</v>
      </c>
      <c r="C34" s="53" t="s">
        <v>156</v>
      </c>
      <c r="D34" s="518" t="s">
        <v>322</v>
      </c>
      <c r="E34" s="233" t="s">
        <v>28</v>
      </c>
      <c r="F34" s="447">
        <v>1</v>
      </c>
      <c r="G34" s="447">
        <v>1</v>
      </c>
      <c r="H34" s="446">
        <v>77090</v>
      </c>
      <c r="I34" s="517">
        <v>77090</v>
      </c>
      <c r="J34" s="79">
        <f t="shared" si="0"/>
        <v>1</v>
      </c>
      <c r="K34" s="465">
        <v>0</v>
      </c>
      <c r="L34" s="521">
        <v>1</v>
      </c>
      <c r="M34" s="522">
        <v>1</v>
      </c>
      <c r="N34" s="524">
        <v>0</v>
      </c>
      <c r="O34" s="190">
        <f t="shared" si="1"/>
        <v>0</v>
      </c>
      <c r="P34" s="506"/>
      <c r="Q34" s="507"/>
      <c r="R34" s="387"/>
      <c r="S34" s="345"/>
      <c r="T34" s="359"/>
    </row>
    <row r="35" spans="1:20" s="290" customFormat="1" ht="89.25" outlineLevel="1">
      <c r="A35" s="518" t="s">
        <v>313</v>
      </c>
      <c r="B35" s="52" t="s">
        <v>7</v>
      </c>
      <c r="C35" s="53" t="s">
        <v>156</v>
      </c>
      <c r="D35" s="518" t="s">
        <v>323</v>
      </c>
      <c r="E35" s="233" t="s">
        <v>28</v>
      </c>
      <c r="F35" s="447">
        <v>1</v>
      </c>
      <c r="G35" s="447">
        <v>1</v>
      </c>
      <c r="H35" s="446">
        <v>45227</v>
      </c>
      <c r="I35" s="446">
        <v>45227</v>
      </c>
      <c r="J35" s="79">
        <f t="shared" si="0"/>
        <v>1</v>
      </c>
      <c r="K35" s="465">
        <v>0</v>
      </c>
      <c r="L35" s="521">
        <v>1</v>
      </c>
      <c r="M35" s="522">
        <v>1</v>
      </c>
      <c r="N35" s="524">
        <v>0</v>
      </c>
      <c r="O35" s="190">
        <f t="shared" si="1"/>
        <v>0</v>
      </c>
      <c r="P35" s="506"/>
      <c r="Q35" s="507"/>
      <c r="R35" s="387"/>
      <c r="S35" s="345"/>
      <c r="T35" s="359"/>
    </row>
    <row r="36" spans="1:20" s="290" customFormat="1" ht="63.75" outlineLevel="1">
      <c r="A36" s="518" t="s">
        <v>314</v>
      </c>
      <c r="B36" s="52" t="s">
        <v>7</v>
      </c>
      <c r="C36" s="53" t="s">
        <v>156</v>
      </c>
      <c r="D36" s="518" t="s">
        <v>324</v>
      </c>
      <c r="E36" s="233" t="s">
        <v>28</v>
      </c>
      <c r="F36" s="519">
        <v>1</v>
      </c>
      <c r="G36" s="519">
        <v>1</v>
      </c>
      <c r="H36" s="520">
        <v>36261</v>
      </c>
      <c r="I36" s="520">
        <v>36261</v>
      </c>
      <c r="J36" s="79">
        <f t="shared" si="0"/>
        <v>1</v>
      </c>
      <c r="K36" s="465">
        <v>0</v>
      </c>
      <c r="L36" s="521">
        <v>1</v>
      </c>
      <c r="M36" s="522">
        <v>1</v>
      </c>
      <c r="N36" s="524">
        <v>0</v>
      </c>
      <c r="O36" s="190">
        <f t="shared" si="1"/>
        <v>0</v>
      </c>
      <c r="P36" s="506"/>
      <c r="Q36" s="507"/>
      <c r="R36" s="387"/>
      <c r="S36" s="345"/>
      <c r="T36" s="359"/>
    </row>
    <row r="37" spans="1:20" s="290" customFormat="1" ht="63.75" outlineLevel="1">
      <c r="A37" s="518" t="s">
        <v>314</v>
      </c>
      <c r="B37" s="52" t="s">
        <v>7</v>
      </c>
      <c r="C37" s="53" t="s">
        <v>156</v>
      </c>
      <c r="D37" s="518" t="s">
        <v>325</v>
      </c>
      <c r="E37" s="233" t="s">
        <v>28</v>
      </c>
      <c r="F37" s="519">
        <v>1</v>
      </c>
      <c r="G37" s="519">
        <v>1</v>
      </c>
      <c r="H37" s="520">
        <v>36261</v>
      </c>
      <c r="I37" s="520">
        <v>36261</v>
      </c>
      <c r="J37" s="79">
        <f t="shared" si="0"/>
        <v>1</v>
      </c>
      <c r="K37" s="465">
        <v>0</v>
      </c>
      <c r="L37" s="521">
        <v>1</v>
      </c>
      <c r="M37" s="522">
        <v>1</v>
      </c>
      <c r="N37" s="524">
        <v>0</v>
      </c>
      <c r="O37" s="190">
        <f t="shared" si="1"/>
        <v>0</v>
      </c>
      <c r="P37" s="506"/>
      <c r="Q37" s="507"/>
      <c r="R37" s="387"/>
      <c r="S37" s="345"/>
      <c r="T37" s="359"/>
    </row>
    <row r="38" spans="1:20" s="290" customFormat="1" ht="63.75" outlineLevel="1">
      <c r="A38" s="518" t="s">
        <v>314</v>
      </c>
      <c r="B38" s="52" t="s">
        <v>7</v>
      </c>
      <c r="C38" s="53" t="s">
        <v>156</v>
      </c>
      <c r="D38" s="518" t="s">
        <v>326</v>
      </c>
      <c r="E38" s="233" t="s">
        <v>28</v>
      </c>
      <c r="F38" s="519">
        <v>1</v>
      </c>
      <c r="G38" s="519">
        <v>1</v>
      </c>
      <c r="H38" s="520">
        <v>36261</v>
      </c>
      <c r="I38" s="520">
        <v>36261</v>
      </c>
      <c r="J38" s="79">
        <f t="shared" si="0"/>
        <v>1</v>
      </c>
      <c r="K38" s="465">
        <v>0</v>
      </c>
      <c r="L38" s="521">
        <v>1</v>
      </c>
      <c r="M38" s="522">
        <v>1</v>
      </c>
      <c r="N38" s="524">
        <v>0</v>
      </c>
      <c r="O38" s="190">
        <f t="shared" si="1"/>
        <v>0</v>
      </c>
      <c r="P38" s="506"/>
      <c r="Q38" s="507"/>
      <c r="R38" s="387"/>
      <c r="S38" s="345"/>
      <c r="T38" s="359"/>
    </row>
    <row r="39" spans="1:20" s="290" customFormat="1" ht="76.5" outlineLevel="1">
      <c r="A39" s="518" t="s">
        <v>315</v>
      </c>
      <c r="B39" s="52" t="s">
        <v>7</v>
      </c>
      <c r="C39" s="53" t="s">
        <v>157</v>
      </c>
      <c r="D39" s="518" t="s">
        <v>327</v>
      </c>
      <c r="E39" s="233" t="s">
        <v>28</v>
      </c>
      <c r="F39" s="447">
        <v>1</v>
      </c>
      <c r="G39" s="447">
        <v>1</v>
      </c>
      <c r="H39" s="446">
        <v>45227</v>
      </c>
      <c r="I39" s="446">
        <v>45227</v>
      </c>
      <c r="J39" s="79">
        <f t="shared" si="0"/>
        <v>1</v>
      </c>
      <c r="K39" s="465">
        <v>0</v>
      </c>
      <c r="L39" s="521">
        <v>1</v>
      </c>
      <c r="M39" s="522">
        <v>1</v>
      </c>
      <c r="N39" s="524">
        <v>0</v>
      </c>
      <c r="O39" s="190">
        <f t="shared" si="1"/>
        <v>0</v>
      </c>
      <c r="P39" s="506"/>
      <c r="Q39" s="507"/>
      <c r="R39" s="387"/>
      <c r="S39" s="345"/>
      <c r="T39" s="359"/>
    </row>
    <row r="40" spans="1:20" s="290" customFormat="1" ht="38.25" outlineLevel="1">
      <c r="A40" s="518" t="s">
        <v>316</v>
      </c>
      <c r="B40" s="52" t="s">
        <v>7</v>
      </c>
      <c r="C40" s="53" t="s">
        <v>158</v>
      </c>
      <c r="D40" s="518" t="s">
        <v>328</v>
      </c>
      <c r="E40" s="233" t="s">
        <v>28</v>
      </c>
      <c r="F40" s="447">
        <v>1</v>
      </c>
      <c r="G40" s="447">
        <v>1</v>
      </c>
      <c r="H40" s="446">
        <v>45227</v>
      </c>
      <c r="I40" s="517">
        <v>45227</v>
      </c>
      <c r="J40" s="79">
        <f t="shared" si="0"/>
        <v>1</v>
      </c>
      <c r="K40" s="465">
        <v>0</v>
      </c>
      <c r="L40" s="521">
        <v>1</v>
      </c>
      <c r="M40" s="522">
        <v>1</v>
      </c>
      <c r="N40" s="524">
        <v>0</v>
      </c>
      <c r="O40" s="190">
        <f t="shared" si="1"/>
        <v>0</v>
      </c>
      <c r="P40" s="508"/>
      <c r="Q40" s="503"/>
      <c r="R40" s="387"/>
      <c r="S40" s="345"/>
      <c r="T40" s="359"/>
    </row>
    <row r="41" spans="1:20" s="290" customFormat="1" ht="76.5" outlineLevel="1">
      <c r="A41" s="518" t="s">
        <v>315</v>
      </c>
      <c r="B41" s="52" t="s">
        <v>7</v>
      </c>
      <c r="C41" s="53" t="s">
        <v>158</v>
      </c>
      <c r="D41" s="518" t="s">
        <v>329</v>
      </c>
      <c r="E41" s="233" t="s">
        <v>28</v>
      </c>
      <c r="F41" s="447">
        <v>1</v>
      </c>
      <c r="G41" s="447">
        <v>1</v>
      </c>
      <c r="H41" s="446">
        <v>45227</v>
      </c>
      <c r="I41" s="446">
        <v>45227</v>
      </c>
      <c r="J41" s="79">
        <f t="shared" si="0"/>
        <v>1</v>
      </c>
      <c r="K41" s="465">
        <v>0</v>
      </c>
      <c r="L41" s="521">
        <v>1</v>
      </c>
      <c r="M41" s="522">
        <v>0</v>
      </c>
      <c r="N41" s="524">
        <v>0</v>
      </c>
      <c r="O41" s="190">
        <f t="shared" si="1"/>
        <v>0</v>
      </c>
      <c r="P41" s="508"/>
      <c r="Q41" s="503"/>
      <c r="R41" s="387"/>
      <c r="S41" s="345"/>
      <c r="T41" s="359"/>
    </row>
    <row r="42" spans="1:20" s="285" customFormat="1" ht="5.25" customHeight="1" outlineLevel="1">
      <c r="A42" s="310"/>
      <c r="B42" s="54"/>
      <c r="C42" s="54"/>
      <c r="D42" s="125"/>
      <c r="E42" s="237"/>
      <c r="F42" s="448"/>
      <c r="G42" s="448"/>
      <c r="H42" s="449"/>
      <c r="I42" s="449"/>
      <c r="J42" s="114"/>
      <c r="K42" s="448"/>
      <c r="L42" s="466"/>
      <c r="M42" s="467"/>
      <c r="N42" s="468"/>
      <c r="O42" s="80"/>
      <c r="P42" s="448"/>
      <c r="Q42" s="484"/>
      <c r="R42" s="387"/>
      <c r="S42" s="339"/>
      <c r="T42" s="352"/>
    </row>
    <row r="43" spans="1:20" s="283" customFormat="1" ht="12.75" hidden="1" outlineLevel="2">
      <c r="A43" s="308"/>
      <c r="B43" s="30" t="s">
        <v>46</v>
      </c>
      <c r="C43" s="28"/>
      <c r="D43" s="121"/>
      <c r="E43" s="243" t="s">
        <v>148</v>
      </c>
      <c r="F43" s="450" t="s">
        <v>76</v>
      </c>
      <c r="G43" s="450" t="s">
        <v>77</v>
      </c>
      <c r="H43" s="451" t="s">
        <v>28</v>
      </c>
      <c r="I43" s="485"/>
      <c r="J43" s="78" t="s">
        <v>74</v>
      </c>
      <c r="K43" s="469" t="s">
        <v>75</v>
      </c>
      <c r="L43" s="470"/>
      <c r="M43" s="451"/>
      <c r="N43" s="471"/>
      <c r="O43" s="108"/>
      <c r="P43" s="450"/>
      <c r="Q43" s="485"/>
      <c r="R43" s="388"/>
      <c r="S43" s="337"/>
      <c r="T43" s="350"/>
    </row>
    <row r="44" spans="1:20" s="286" customFormat="1" ht="12.75" hidden="1" outlineLevel="2">
      <c r="A44" s="314"/>
      <c r="B44" s="40"/>
      <c r="C44" s="14"/>
      <c r="D44" s="25"/>
      <c r="E44" s="239" t="s">
        <v>149</v>
      </c>
      <c r="F44" s="452">
        <f>IF(F46&gt;0,F45/F46,0)</f>
        <v>1</v>
      </c>
      <c r="G44" s="452">
        <f>IF(G46&gt;0,G45/G46,0)</f>
        <v>1</v>
      </c>
      <c r="H44" s="453"/>
      <c r="I44" s="473"/>
      <c r="J44" s="71">
        <f>IF(J46&gt;0,J45/J46,0)</f>
        <v>0.829999778893139</v>
      </c>
      <c r="K44" s="452">
        <f>IF(K46&gt;0,K45/K46,0)</f>
        <v>0</v>
      </c>
      <c r="L44" s="472"/>
      <c r="M44" s="453"/>
      <c r="N44" s="473"/>
      <c r="O44" s="102"/>
      <c r="P44" s="486"/>
      <c r="Q44" s="487"/>
      <c r="R44" s="355"/>
      <c r="S44" s="341"/>
      <c r="T44" s="355"/>
    </row>
    <row r="45" spans="1:20" s="286" customFormat="1" ht="12.75" hidden="1" outlineLevel="2">
      <c r="A45" s="314"/>
      <c r="B45" s="40"/>
      <c r="C45" s="14"/>
      <c r="D45" s="25"/>
      <c r="E45" s="239" t="s">
        <v>171</v>
      </c>
      <c r="F45" s="454">
        <f>F48</f>
        <v>5</v>
      </c>
      <c r="G45" s="454">
        <f>G48</f>
        <v>5</v>
      </c>
      <c r="H45" s="453"/>
      <c r="I45" s="473"/>
      <c r="J45" s="260">
        <f>I48</f>
        <v>187692</v>
      </c>
      <c r="K45" s="454">
        <f>K48</f>
        <v>0</v>
      </c>
      <c r="L45" s="472"/>
      <c r="M45" s="453"/>
      <c r="N45" s="473"/>
      <c r="O45" s="102"/>
      <c r="P45" s="486"/>
      <c r="Q45" s="487"/>
      <c r="R45" s="355"/>
      <c r="S45" s="341"/>
      <c r="T45" s="355"/>
    </row>
    <row r="46" spans="1:20" s="286" customFormat="1" ht="12.75" hidden="1" outlineLevel="2">
      <c r="A46" s="314"/>
      <c r="B46" s="40"/>
      <c r="C46" s="14"/>
      <c r="D46" s="25"/>
      <c r="E46" s="239" t="s">
        <v>172</v>
      </c>
      <c r="F46" s="454">
        <f>$D48</f>
        <v>5</v>
      </c>
      <c r="G46" s="454">
        <f>$D48</f>
        <v>5</v>
      </c>
      <c r="H46" s="453"/>
      <c r="I46" s="473"/>
      <c r="J46" s="260">
        <f>H48</f>
        <v>226135</v>
      </c>
      <c r="K46" s="454">
        <f>$D48</f>
        <v>5</v>
      </c>
      <c r="L46" s="472"/>
      <c r="M46" s="453"/>
      <c r="N46" s="473"/>
      <c r="O46" s="102"/>
      <c r="P46" s="486"/>
      <c r="Q46" s="487"/>
      <c r="R46" s="355"/>
      <c r="S46" s="341"/>
      <c r="T46" s="355"/>
    </row>
    <row r="47" spans="1:20" s="287" customFormat="1" ht="12.75" hidden="1" outlineLevel="3">
      <c r="A47" s="315"/>
      <c r="B47" s="41"/>
      <c r="C47" s="11"/>
      <c r="D47" s="123" t="s">
        <v>120</v>
      </c>
      <c r="E47" s="244" t="s">
        <v>145</v>
      </c>
      <c r="F47" s="455" t="s">
        <v>79</v>
      </c>
      <c r="G47" s="455" t="s">
        <v>80</v>
      </c>
      <c r="H47" s="456" t="s">
        <v>132</v>
      </c>
      <c r="I47" s="491" t="s">
        <v>133</v>
      </c>
      <c r="J47" s="75"/>
      <c r="K47" s="455" t="s">
        <v>78</v>
      </c>
      <c r="L47" s="474" t="s">
        <v>178</v>
      </c>
      <c r="M47" s="475" t="s">
        <v>179</v>
      </c>
      <c r="N47" s="476" t="s">
        <v>180</v>
      </c>
      <c r="O47" s="103" t="s">
        <v>181</v>
      </c>
      <c r="P47" s="455"/>
      <c r="Q47" s="488"/>
      <c r="R47" s="387"/>
      <c r="S47" s="342"/>
      <c r="T47" s="356"/>
    </row>
    <row r="48" spans="1:20" s="285" customFormat="1" ht="12.75" hidden="1" outlineLevel="3">
      <c r="A48" s="316"/>
      <c r="B48" s="41"/>
      <c r="C48" s="7"/>
      <c r="D48" s="16">
        <f>COUNTA(D49:D55)</f>
        <v>5</v>
      </c>
      <c r="E48" s="244" t="s">
        <v>146</v>
      </c>
      <c r="F48" s="457">
        <f>SUM(F49:F55)</f>
        <v>5</v>
      </c>
      <c r="G48" s="457">
        <f>SUM(G49:G55)</f>
        <v>5</v>
      </c>
      <c r="H48" s="458">
        <f>SUM(H49:H55)</f>
        <v>226135</v>
      </c>
      <c r="I48" s="497">
        <f>SUM(I49:I55)</f>
        <v>187692</v>
      </c>
      <c r="J48" s="76"/>
      <c r="K48" s="457">
        <f>SUM(K49:K55)</f>
        <v>0</v>
      </c>
      <c r="L48" s="477">
        <f>SUM(L49:L55)</f>
        <v>5</v>
      </c>
      <c r="M48" s="458">
        <f>SUM(M49:M55)</f>
        <v>4</v>
      </c>
      <c r="N48" s="478">
        <f>SUM(N49:N55)</f>
        <v>0</v>
      </c>
      <c r="O48" s="8">
        <f>SUM(O49:O55)</f>
        <v>0</v>
      </c>
      <c r="P48" s="457"/>
      <c r="Q48" s="489"/>
      <c r="R48" s="391"/>
      <c r="S48" s="339"/>
      <c r="T48" s="352"/>
    </row>
    <row r="49" spans="1:20" s="288" customFormat="1" ht="6.75" customHeight="1" hidden="1" outlineLevel="2" collapsed="1">
      <c r="A49" s="320"/>
      <c r="B49" s="44"/>
      <c r="C49" s="44"/>
      <c r="D49" s="120"/>
      <c r="E49" s="234"/>
      <c r="F49" s="459"/>
      <c r="G49" s="459"/>
      <c r="H49" s="460"/>
      <c r="I49" s="460"/>
      <c r="J49" s="111"/>
      <c r="K49" s="459"/>
      <c r="L49" s="479"/>
      <c r="M49" s="480"/>
      <c r="N49" s="481"/>
      <c r="O49" s="69"/>
      <c r="P49" s="459"/>
      <c r="Q49" s="490"/>
      <c r="R49" s="396"/>
      <c r="S49" s="343"/>
      <c r="T49" s="357"/>
    </row>
    <row r="50" spans="1:20" s="292" customFormat="1" ht="38.25" outlineLevel="1" collapsed="1">
      <c r="A50" s="518" t="s">
        <v>303</v>
      </c>
      <c r="B50" s="50" t="s">
        <v>8</v>
      </c>
      <c r="C50" s="51" t="s">
        <v>159</v>
      </c>
      <c r="D50" s="518" t="s">
        <v>330</v>
      </c>
      <c r="E50" s="245" t="s">
        <v>28</v>
      </c>
      <c r="F50" s="445">
        <v>1</v>
      </c>
      <c r="G50" s="445">
        <v>1</v>
      </c>
      <c r="H50" s="446">
        <v>45227</v>
      </c>
      <c r="I50" s="517">
        <v>45227</v>
      </c>
      <c r="J50" s="79">
        <f>IF(H50&gt;0,I50/H50,0)</f>
        <v>1</v>
      </c>
      <c r="K50" s="462">
        <v>0</v>
      </c>
      <c r="L50" s="463">
        <v>1</v>
      </c>
      <c r="M50" s="464">
        <v>0</v>
      </c>
      <c r="N50" s="523">
        <v>0</v>
      </c>
      <c r="O50" s="190">
        <f>IF(AND(M50=1,N50=1),1,0)</f>
        <v>0</v>
      </c>
      <c r="P50" s="504"/>
      <c r="Q50" s="505"/>
      <c r="R50" s="395"/>
      <c r="S50" s="347"/>
      <c r="T50" s="361"/>
    </row>
    <row r="51" spans="1:20" s="290" customFormat="1" ht="38.25" outlineLevel="1">
      <c r="A51" s="518" t="s">
        <v>303</v>
      </c>
      <c r="B51" s="52" t="s">
        <v>8</v>
      </c>
      <c r="C51" s="53" t="s">
        <v>160</v>
      </c>
      <c r="D51" s="518" t="s">
        <v>331</v>
      </c>
      <c r="E51" s="233" t="s">
        <v>28</v>
      </c>
      <c r="F51" s="447">
        <v>1</v>
      </c>
      <c r="G51" s="447">
        <v>1</v>
      </c>
      <c r="H51" s="446">
        <v>45227</v>
      </c>
      <c r="I51" s="517">
        <v>45227</v>
      </c>
      <c r="J51" s="79">
        <f>IF(H51&gt;0,I51/H51,0)</f>
        <v>1</v>
      </c>
      <c r="K51" s="465">
        <v>0</v>
      </c>
      <c r="L51" s="521">
        <v>1</v>
      </c>
      <c r="M51" s="522">
        <v>1</v>
      </c>
      <c r="N51" s="524">
        <v>0</v>
      </c>
      <c r="O51" s="190">
        <f>IF(AND(M51=1,N51=1),1,0)</f>
        <v>0</v>
      </c>
      <c r="P51" s="506"/>
      <c r="Q51" s="507"/>
      <c r="R51" s="387"/>
      <c r="S51" s="345"/>
      <c r="T51" s="359"/>
    </row>
    <row r="52" spans="1:20" s="290" customFormat="1" ht="76.5" outlineLevel="1">
      <c r="A52" s="518" t="s">
        <v>315</v>
      </c>
      <c r="B52" s="52" t="s">
        <v>8</v>
      </c>
      <c r="C52" s="53" t="s">
        <v>160</v>
      </c>
      <c r="D52" s="518" t="s">
        <v>332</v>
      </c>
      <c r="E52" s="233" t="s">
        <v>28</v>
      </c>
      <c r="F52" s="447">
        <v>1</v>
      </c>
      <c r="G52" s="447">
        <v>1</v>
      </c>
      <c r="H52" s="446">
        <v>45227</v>
      </c>
      <c r="I52" s="446">
        <v>45227</v>
      </c>
      <c r="J52" s="79">
        <f>IF(H52&gt;0,I52/H52,0)</f>
        <v>1</v>
      </c>
      <c r="K52" s="465">
        <v>0</v>
      </c>
      <c r="L52" s="521">
        <v>1</v>
      </c>
      <c r="M52" s="522">
        <v>1</v>
      </c>
      <c r="N52" s="524">
        <v>0</v>
      </c>
      <c r="O52" s="190">
        <f>IF(AND(M52=1,N52=1),1,0)</f>
        <v>0</v>
      </c>
      <c r="P52" s="506"/>
      <c r="Q52" s="507"/>
      <c r="R52" s="387"/>
      <c r="S52" s="345"/>
      <c r="T52" s="359"/>
    </row>
    <row r="53" spans="1:20" s="290" customFormat="1" ht="38.25" outlineLevel="1">
      <c r="A53" s="518" t="s">
        <v>303</v>
      </c>
      <c r="B53" s="52" t="s">
        <v>8</v>
      </c>
      <c r="C53" s="53" t="s">
        <v>161</v>
      </c>
      <c r="D53" s="518" t="s">
        <v>333</v>
      </c>
      <c r="E53" s="233" t="s">
        <v>28</v>
      </c>
      <c r="F53" s="447">
        <v>1</v>
      </c>
      <c r="G53" s="447">
        <v>1</v>
      </c>
      <c r="H53" s="446">
        <v>45227</v>
      </c>
      <c r="I53" s="517">
        <v>45227</v>
      </c>
      <c r="J53" s="79">
        <f>IF(H53&gt;0,I53/H53,0)</f>
        <v>1</v>
      </c>
      <c r="K53" s="465">
        <v>0</v>
      </c>
      <c r="L53" s="521">
        <v>1</v>
      </c>
      <c r="M53" s="522">
        <v>1</v>
      </c>
      <c r="N53" s="524">
        <v>0</v>
      </c>
      <c r="O53" s="190">
        <f>IF(AND(M53=1,N53=1),1,0)</f>
        <v>0</v>
      </c>
      <c r="P53" s="506"/>
      <c r="Q53" s="507"/>
      <c r="R53" s="387"/>
      <c r="S53" s="345"/>
      <c r="T53" s="359"/>
    </row>
    <row r="54" spans="1:20" s="290" customFormat="1" ht="38.25" outlineLevel="1">
      <c r="A54" s="518" t="s">
        <v>303</v>
      </c>
      <c r="B54" s="52" t="s">
        <v>8</v>
      </c>
      <c r="C54" s="53" t="s">
        <v>162</v>
      </c>
      <c r="D54" s="518" t="s">
        <v>334</v>
      </c>
      <c r="E54" s="233" t="s">
        <v>28</v>
      </c>
      <c r="F54" s="447">
        <v>1</v>
      </c>
      <c r="G54" s="447">
        <v>1</v>
      </c>
      <c r="H54" s="446">
        <v>45227</v>
      </c>
      <c r="I54" s="517">
        <v>6784</v>
      </c>
      <c r="J54" s="79">
        <f>IF(H54&gt;0,I54/H54,0)</f>
        <v>0.14999889446569528</v>
      </c>
      <c r="K54" s="465">
        <v>0</v>
      </c>
      <c r="L54" s="521">
        <v>1</v>
      </c>
      <c r="M54" s="522">
        <v>1</v>
      </c>
      <c r="N54" s="524">
        <v>0</v>
      </c>
      <c r="O54" s="190">
        <f>IF(AND(M54=1,N54=1),1,0)</f>
        <v>0</v>
      </c>
      <c r="P54" s="508"/>
      <c r="Q54" s="503"/>
      <c r="R54" s="387"/>
      <c r="S54" s="345"/>
      <c r="T54" s="359"/>
    </row>
    <row r="55" spans="1:20" s="285" customFormat="1" ht="5.25" customHeight="1" outlineLevel="1">
      <c r="A55" s="310"/>
      <c r="B55" s="4"/>
      <c r="C55" s="4"/>
      <c r="D55" s="122"/>
      <c r="E55" s="237"/>
      <c r="F55" s="448"/>
      <c r="G55" s="448"/>
      <c r="H55" s="449"/>
      <c r="I55" s="449"/>
      <c r="J55" s="114"/>
      <c r="K55" s="114"/>
      <c r="L55" s="466"/>
      <c r="M55" s="467"/>
      <c r="N55" s="468"/>
      <c r="O55" s="80"/>
      <c r="P55" s="448"/>
      <c r="Q55" s="484"/>
      <c r="R55" s="387"/>
      <c r="S55" s="339"/>
      <c r="T55" s="352"/>
    </row>
    <row r="56" spans="1:20" s="283" customFormat="1" ht="12.75" hidden="1" outlineLevel="2">
      <c r="A56" s="308"/>
      <c r="B56" s="30" t="s">
        <v>47</v>
      </c>
      <c r="C56" s="28"/>
      <c r="D56" s="121"/>
      <c r="E56" s="243" t="s">
        <v>148</v>
      </c>
      <c r="F56" s="450" t="s">
        <v>71</v>
      </c>
      <c r="G56" s="450" t="s">
        <v>72</v>
      </c>
      <c r="H56" s="451" t="s">
        <v>28</v>
      </c>
      <c r="I56" s="485"/>
      <c r="J56" s="78" t="s">
        <v>68</v>
      </c>
      <c r="K56" s="78" t="s">
        <v>67</v>
      </c>
      <c r="L56" s="470"/>
      <c r="M56" s="451"/>
      <c r="N56" s="471"/>
      <c r="O56" s="108"/>
      <c r="P56" s="450"/>
      <c r="Q56" s="485"/>
      <c r="R56" s="388"/>
      <c r="S56" s="337"/>
      <c r="T56" s="350"/>
    </row>
    <row r="57" spans="1:20" s="286" customFormat="1" ht="12.75" hidden="1" outlineLevel="2">
      <c r="A57" s="314"/>
      <c r="B57" s="40"/>
      <c r="C57" s="14"/>
      <c r="D57" s="25"/>
      <c r="E57" s="239" t="s">
        <v>149</v>
      </c>
      <c r="F57" s="452">
        <f>IF(F59&gt;0,F58/F59,0)</f>
        <v>0.8</v>
      </c>
      <c r="G57" s="452">
        <f>IF(G59&gt;0,G58/G59,0)</f>
        <v>0.06666666666666667</v>
      </c>
      <c r="H57" s="453"/>
      <c r="I57" s="473"/>
      <c r="J57" s="71">
        <f>IF(J59&gt;0,J58/J59,0)</f>
        <v>0.9832541986838242</v>
      </c>
      <c r="K57" s="71">
        <f>IF(K59&gt;0,K58/K59,0)</f>
        <v>0</v>
      </c>
      <c r="L57" s="472"/>
      <c r="M57" s="453"/>
      <c r="N57" s="473"/>
      <c r="O57" s="102"/>
      <c r="P57" s="486"/>
      <c r="Q57" s="487"/>
      <c r="R57" s="355"/>
      <c r="S57" s="341"/>
      <c r="T57" s="355"/>
    </row>
    <row r="58" spans="1:20" s="286" customFormat="1" ht="12.75" hidden="1" outlineLevel="2">
      <c r="A58" s="314"/>
      <c r="B58" s="40"/>
      <c r="C58" s="14"/>
      <c r="D58" s="25"/>
      <c r="E58" s="239" t="s">
        <v>171</v>
      </c>
      <c r="F58" s="454">
        <f>F61</f>
        <v>12</v>
      </c>
      <c r="G58" s="454">
        <f>G61</f>
        <v>1</v>
      </c>
      <c r="H58" s="453"/>
      <c r="I58" s="473"/>
      <c r="J58" s="260">
        <f>I61</f>
        <v>663085</v>
      </c>
      <c r="K58" s="260">
        <f>K61</f>
        <v>0</v>
      </c>
      <c r="L58" s="472"/>
      <c r="M58" s="453"/>
      <c r="N58" s="473"/>
      <c r="O58" s="102"/>
      <c r="P58" s="486"/>
      <c r="Q58" s="487"/>
      <c r="R58" s="355"/>
      <c r="S58" s="341"/>
      <c r="T58" s="355"/>
    </row>
    <row r="59" spans="1:20" s="286" customFormat="1" ht="12.75" hidden="1" outlineLevel="2">
      <c r="A59" s="314"/>
      <c r="B59" s="40"/>
      <c r="C59" s="14"/>
      <c r="D59" s="25"/>
      <c r="E59" s="239" t="s">
        <v>172</v>
      </c>
      <c r="F59" s="454">
        <f>$D61</f>
        <v>15</v>
      </c>
      <c r="G59" s="454">
        <f>$D61</f>
        <v>15</v>
      </c>
      <c r="H59" s="453"/>
      <c r="I59" s="473"/>
      <c r="J59" s="260">
        <f>H61</f>
        <v>674378</v>
      </c>
      <c r="K59" s="260">
        <f>$D61</f>
        <v>15</v>
      </c>
      <c r="L59" s="472"/>
      <c r="M59" s="453"/>
      <c r="N59" s="473"/>
      <c r="O59" s="102"/>
      <c r="P59" s="486"/>
      <c r="Q59" s="487"/>
      <c r="R59" s="355"/>
      <c r="S59" s="341"/>
      <c r="T59" s="355"/>
    </row>
    <row r="60" spans="1:20" s="290" customFormat="1" ht="12.75" hidden="1" outlineLevel="3">
      <c r="A60" s="319"/>
      <c r="B60" s="32"/>
      <c r="C60" s="32"/>
      <c r="D60" s="123" t="s">
        <v>121</v>
      </c>
      <c r="E60" s="244" t="s">
        <v>145</v>
      </c>
      <c r="F60" s="461" t="s">
        <v>70</v>
      </c>
      <c r="G60" s="461" t="s">
        <v>73</v>
      </c>
      <c r="H60" s="456" t="s">
        <v>137</v>
      </c>
      <c r="I60" s="491" t="s">
        <v>138</v>
      </c>
      <c r="J60" s="202"/>
      <c r="K60" s="202" t="s">
        <v>69</v>
      </c>
      <c r="L60" s="474" t="s">
        <v>185</v>
      </c>
      <c r="M60" s="475" t="s">
        <v>184</v>
      </c>
      <c r="N60" s="476" t="s">
        <v>183</v>
      </c>
      <c r="O60" s="103" t="s">
        <v>182</v>
      </c>
      <c r="P60" s="482"/>
      <c r="Q60" s="491"/>
      <c r="R60" s="394"/>
      <c r="S60" s="345"/>
      <c r="T60" s="359"/>
    </row>
    <row r="61" spans="1:20" s="285" customFormat="1" ht="12.75" hidden="1" outlineLevel="3">
      <c r="A61" s="316"/>
      <c r="B61" s="41"/>
      <c r="C61" s="7"/>
      <c r="D61" s="16">
        <f>COUNTA(D62:D78)</f>
        <v>15</v>
      </c>
      <c r="E61" s="244" t="s">
        <v>146</v>
      </c>
      <c r="F61" s="457">
        <f>SUM(F62:F78)</f>
        <v>12</v>
      </c>
      <c r="G61" s="457">
        <f>SUM(G62:G78)</f>
        <v>1</v>
      </c>
      <c r="H61" s="458">
        <f>SUM(H62:H78)</f>
        <v>674378</v>
      </c>
      <c r="I61" s="497">
        <f>SUM(I62:I78)</f>
        <v>663085</v>
      </c>
      <c r="J61" s="76"/>
      <c r="K61" s="76">
        <f>SUM(K62:K78)</f>
        <v>0</v>
      </c>
      <c r="L61" s="477">
        <f>SUM(L62:L78)</f>
        <v>0</v>
      </c>
      <c r="M61" s="458">
        <f>SUM(M62:M78)</f>
        <v>9</v>
      </c>
      <c r="N61" s="478">
        <f>SUM(N62:N78)</f>
        <v>0</v>
      </c>
      <c r="O61" s="8">
        <f>SUM(O62:O78)</f>
        <v>0</v>
      </c>
      <c r="P61" s="457"/>
      <c r="Q61" s="489"/>
      <c r="R61" s="391"/>
      <c r="S61" s="339"/>
      <c r="T61" s="352"/>
    </row>
    <row r="62" spans="1:20" s="288" customFormat="1" ht="6.75" customHeight="1" hidden="1" outlineLevel="2" collapsed="1">
      <c r="A62" s="320"/>
      <c r="B62" s="44"/>
      <c r="C62" s="44"/>
      <c r="D62" s="120"/>
      <c r="E62" s="234"/>
      <c r="F62" s="459"/>
      <c r="G62" s="459"/>
      <c r="H62" s="460"/>
      <c r="I62" s="460"/>
      <c r="J62" s="111"/>
      <c r="K62" s="111"/>
      <c r="L62" s="479"/>
      <c r="M62" s="480"/>
      <c r="N62" s="481"/>
      <c r="O62" s="69"/>
      <c r="P62" s="459"/>
      <c r="Q62" s="490"/>
      <c r="R62" s="396"/>
      <c r="S62" s="343"/>
      <c r="T62" s="357"/>
    </row>
    <row r="63" spans="1:20" s="290" customFormat="1" ht="89.25" outlineLevel="1" collapsed="1">
      <c r="A63" s="518" t="s">
        <v>335</v>
      </c>
      <c r="B63" s="52" t="s">
        <v>9</v>
      </c>
      <c r="C63" s="53" t="s">
        <v>10</v>
      </c>
      <c r="D63" s="518" t="s">
        <v>344</v>
      </c>
      <c r="E63" s="233" t="s">
        <v>28</v>
      </c>
      <c r="F63" s="447">
        <v>1</v>
      </c>
      <c r="G63" s="447">
        <v>0</v>
      </c>
      <c r="H63" s="446">
        <v>45227</v>
      </c>
      <c r="I63" s="517">
        <v>35729</v>
      </c>
      <c r="J63" s="79">
        <f>IF(H63&gt;0,I63/H63,0)</f>
        <v>0.7899927034735887</v>
      </c>
      <c r="K63" s="465">
        <v>0</v>
      </c>
      <c r="L63" s="521">
        <v>0</v>
      </c>
      <c r="M63" s="522">
        <v>1</v>
      </c>
      <c r="N63" s="524">
        <v>0</v>
      </c>
      <c r="O63" s="190">
        <f>IF(AND(M63=1,N63=1),1,0)</f>
        <v>0</v>
      </c>
      <c r="P63" s="506"/>
      <c r="Q63" s="507"/>
      <c r="R63" s="387"/>
      <c r="S63" s="345"/>
      <c r="T63" s="359"/>
    </row>
    <row r="64" spans="1:20" s="290" customFormat="1" ht="38.25" outlineLevel="1">
      <c r="A64" s="518" t="s">
        <v>303</v>
      </c>
      <c r="B64" s="52" t="s">
        <v>9</v>
      </c>
      <c r="C64" s="53" t="s">
        <v>11</v>
      </c>
      <c r="D64" s="518" t="s">
        <v>345</v>
      </c>
      <c r="E64" s="233" t="s">
        <v>28</v>
      </c>
      <c r="F64" s="447">
        <v>1</v>
      </c>
      <c r="G64" s="447">
        <v>1</v>
      </c>
      <c r="H64" s="446">
        <v>41200</v>
      </c>
      <c r="I64" s="517">
        <v>41200</v>
      </c>
      <c r="J64" s="79">
        <f>IF(H64&gt;0,I64/H64,0)</f>
        <v>1</v>
      </c>
      <c r="K64" s="465">
        <v>0</v>
      </c>
      <c r="L64" s="521">
        <v>0</v>
      </c>
      <c r="M64" s="522">
        <v>1</v>
      </c>
      <c r="N64" s="524">
        <v>0</v>
      </c>
      <c r="O64" s="190">
        <f aca="true" t="shared" si="2" ref="O64:O75">IF(AND(M64=1,N64=1),1,0)</f>
        <v>0</v>
      </c>
      <c r="P64" s="506"/>
      <c r="Q64" s="507"/>
      <c r="R64" s="387"/>
      <c r="S64" s="345"/>
      <c r="T64" s="359"/>
    </row>
    <row r="65" spans="1:20" s="290" customFormat="1" ht="38.25" outlineLevel="1">
      <c r="A65" s="518" t="s">
        <v>303</v>
      </c>
      <c r="B65" s="52" t="s">
        <v>9</v>
      </c>
      <c r="C65" s="53" t="s">
        <v>12</v>
      </c>
      <c r="D65" s="518" t="s">
        <v>206</v>
      </c>
      <c r="E65" s="233" t="s">
        <v>28</v>
      </c>
      <c r="F65" s="447">
        <v>1</v>
      </c>
      <c r="G65" s="447">
        <v>0</v>
      </c>
      <c r="H65" s="446">
        <v>45227</v>
      </c>
      <c r="I65" s="517">
        <v>45227</v>
      </c>
      <c r="J65" s="79">
        <f aca="true" t="shared" si="3" ref="J65:J75">IF(H65&gt;0,I65/H65,0)</f>
        <v>1</v>
      </c>
      <c r="K65" s="465">
        <v>0</v>
      </c>
      <c r="L65" s="521">
        <v>0</v>
      </c>
      <c r="M65" s="522">
        <v>1</v>
      </c>
      <c r="N65" s="524">
        <v>0</v>
      </c>
      <c r="O65" s="190">
        <f t="shared" si="2"/>
        <v>0</v>
      </c>
      <c r="P65" s="506"/>
      <c r="Q65" s="507"/>
      <c r="R65" s="387"/>
      <c r="S65" s="345"/>
      <c r="T65" s="359"/>
    </row>
    <row r="66" spans="1:20" s="290" customFormat="1" ht="76.5" outlineLevel="1">
      <c r="A66" s="518" t="s">
        <v>315</v>
      </c>
      <c r="B66" s="52" t="s">
        <v>9</v>
      </c>
      <c r="C66" s="53" t="s">
        <v>13</v>
      </c>
      <c r="D66" s="518" t="s">
        <v>346</v>
      </c>
      <c r="E66" s="233" t="s">
        <v>28</v>
      </c>
      <c r="F66" s="447">
        <v>1</v>
      </c>
      <c r="G66" s="447">
        <v>0</v>
      </c>
      <c r="H66" s="446">
        <v>45227</v>
      </c>
      <c r="I66" s="446">
        <v>45227</v>
      </c>
      <c r="J66" s="79">
        <f t="shared" si="3"/>
        <v>1</v>
      </c>
      <c r="K66" s="465">
        <v>0</v>
      </c>
      <c r="L66" s="521">
        <v>0</v>
      </c>
      <c r="M66" s="522">
        <v>1</v>
      </c>
      <c r="N66" s="524">
        <v>0</v>
      </c>
      <c r="O66" s="190">
        <f t="shared" si="2"/>
        <v>0</v>
      </c>
      <c r="P66" s="506"/>
      <c r="Q66" s="507"/>
      <c r="R66" s="387"/>
      <c r="S66" s="345"/>
      <c r="T66" s="359"/>
    </row>
    <row r="67" spans="1:20" s="290" customFormat="1" ht="76.5" outlineLevel="1">
      <c r="A67" s="518" t="s">
        <v>315</v>
      </c>
      <c r="B67" s="52" t="s">
        <v>9</v>
      </c>
      <c r="C67" s="53" t="s">
        <v>14</v>
      </c>
      <c r="D67" s="518" t="s">
        <v>347</v>
      </c>
      <c r="E67" s="233" t="s">
        <v>28</v>
      </c>
      <c r="F67" s="447">
        <v>1</v>
      </c>
      <c r="G67" s="447">
        <v>0</v>
      </c>
      <c r="H67" s="446">
        <v>45227</v>
      </c>
      <c r="I67" s="446">
        <v>45227</v>
      </c>
      <c r="J67" s="79">
        <f t="shared" si="3"/>
        <v>1</v>
      </c>
      <c r="K67" s="465">
        <v>0</v>
      </c>
      <c r="L67" s="521">
        <v>0</v>
      </c>
      <c r="M67" s="522">
        <v>1</v>
      </c>
      <c r="N67" s="524">
        <v>0</v>
      </c>
      <c r="O67" s="190">
        <f t="shared" si="2"/>
        <v>0</v>
      </c>
      <c r="P67" s="506"/>
      <c r="Q67" s="507"/>
      <c r="R67" s="387"/>
      <c r="S67" s="345"/>
      <c r="T67" s="359"/>
    </row>
    <row r="68" spans="1:20" s="290" customFormat="1" ht="114.75" outlineLevel="1">
      <c r="A68" s="518" t="s">
        <v>336</v>
      </c>
      <c r="B68" s="52" t="s">
        <v>9</v>
      </c>
      <c r="C68" s="53" t="s">
        <v>15</v>
      </c>
      <c r="D68" s="518" t="s">
        <v>348</v>
      </c>
      <c r="E68" s="233" t="s">
        <v>28</v>
      </c>
      <c r="F68" s="447">
        <v>0</v>
      </c>
      <c r="G68" s="447">
        <v>0</v>
      </c>
      <c r="H68" s="446">
        <v>45227</v>
      </c>
      <c r="I68" s="517">
        <v>45227</v>
      </c>
      <c r="J68" s="79">
        <f t="shared" si="3"/>
        <v>1</v>
      </c>
      <c r="K68" s="465">
        <v>0</v>
      </c>
      <c r="L68" s="521">
        <v>0</v>
      </c>
      <c r="M68" s="522">
        <v>1</v>
      </c>
      <c r="N68" s="524">
        <v>0</v>
      </c>
      <c r="O68" s="190">
        <f t="shared" si="2"/>
        <v>0</v>
      </c>
      <c r="P68" s="506"/>
      <c r="Q68" s="507"/>
      <c r="R68" s="387"/>
      <c r="S68" s="345"/>
      <c r="T68" s="359"/>
    </row>
    <row r="69" spans="1:20" s="290" customFormat="1" ht="76.5" outlineLevel="1">
      <c r="A69" s="518" t="s">
        <v>315</v>
      </c>
      <c r="B69" s="52" t="s">
        <v>9</v>
      </c>
      <c r="C69" s="53" t="s">
        <v>15</v>
      </c>
      <c r="D69" s="518" t="s">
        <v>349</v>
      </c>
      <c r="E69" s="233" t="s">
        <v>28</v>
      </c>
      <c r="F69" s="447">
        <v>0</v>
      </c>
      <c r="G69" s="447">
        <v>0</v>
      </c>
      <c r="H69" s="446">
        <v>45227</v>
      </c>
      <c r="I69" s="446">
        <v>45227</v>
      </c>
      <c r="J69" s="79">
        <f>IF(H69&gt;0,I69/H69,0)</f>
        <v>1</v>
      </c>
      <c r="K69" s="465">
        <v>0</v>
      </c>
      <c r="L69" s="521">
        <v>0</v>
      </c>
      <c r="M69" s="522">
        <v>0</v>
      </c>
      <c r="N69" s="524">
        <v>0</v>
      </c>
      <c r="O69" s="190">
        <f>IF(AND(M69=1,N69=1),1,0)</f>
        <v>0</v>
      </c>
      <c r="P69" s="506"/>
      <c r="Q69" s="507"/>
      <c r="R69" s="387"/>
      <c r="S69" s="345"/>
      <c r="T69" s="359"/>
    </row>
    <row r="70" spans="1:20" s="290" customFormat="1" ht="89.25" outlineLevel="1">
      <c r="A70" s="518" t="s">
        <v>337</v>
      </c>
      <c r="B70" s="52" t="s">
        <v>9</v>
      </c>
      <c r="C70" s="53" t="s">
        <v>16</v>
      </c>
      <c r="D70" s="518" t="s">
        <v>350</v>
      </c>
      <c r="E70" s="233" t="s">
        <v>28</v>
      </c>
      <c r="F70" s="447">
        <v>1</v>
      </c>
      <c r="G70" s="447">
        <v>0</v>
      </c>
      <c r="H70" s="446">
        <v>45227</v>
      </c>
      <c r="I70" s="517">
        <v>45227</v>
      </c>
      <c r="J70" s="79">
        <f t="shared" si="3"/>
        <v>1</v>
      </c>
      <c r="K70" s="465">
        <v>0</v>
      </c>
      <c r="L70" s="521">
        <v>0</v>
      </c>
      <c r="M70" s="522">
        <v>1</v>
      </c>
      <c r="N70" s="524">
        <v>0</v>
      </c>
      <c r="O70" s="190">
        <f t="shared" si="2"/>
        <v>0</v>
      </c>
      <c r="P70" s="506"/>
      <c r="Q70" s="507"/>
      <c r="R70" s="387"/>
      <c r="S70" s="345"/>
      <c r="T70" s="359"/>
    </row>
    <row r="71" spans="1:20" s="290" customFormat="1" ht="25.5" outlineLevel="1">
      <c r="A71" s="518" t="s">
        <v>338</v>
      </c>
      <c r="B71" s="52" t="s">
        <v>9</v>
      </c>
      <c r="C71" s="53" t="s">
        <v>17</v>
      </c>
      <c r="D71" s="518" t="s">
        <v>351</v>
      </c>
      <c r="E71" s="233" t="s">
        <v>28</v>
      </c>
      <c r="F71" s="447">
        <v>1</v>
      </c>
      <c r="G71" s="447">
        <v>0</v>
      </c>
      <c r="H71" s="446">
        <v>45227</v>
      </c>
      <c r="I71" s="517">
        <v>43432</v>
      </c>
      <c r="J71" s="79">
        <f t="shared" si="3"/>
        <v>0.9603113184602118</v>
      </c>
      <c r="K71" s="465">
        <v>0</v>
      </c>
      <c r="L71" s="521">
        <v>0</v>
      </c>
      <c r="M71" s="522">
        <v>0</v>
      </c>
      <c r="N71" s="524">
        <v>0</v>
      </c>
      <c r="O71" s="190">
        <f t="shared" si="2"/>
        <v>0</v>
      </c>
      <c r="P71" s="506"/>
      <c r="Q71" s="507"/>
      <c r="R71" s="387"/>
      <c r="S71" s="345"/>
      <c r="T71" s="359"/>
    </row>
    <row r="72" spans="1:20" s="290" customFormat="1" ht="76.5" outlineLevel="1">
      <c r="A72" s="518" t="s">
        <v>315</v>
      </c>
      <c r="B72" s="52" t="s">
        <v>9</v>
      </c>
      <c r="C72" s="53" t="s">
        <v>18</v>
      </c>
      <c r="D72" s="518" t="s">
        <v>339</v>
      </c>
      <c r="E72" s="233" t="s">
        <v>28</v>
      </c>
      <c r="F72" s="447">
        <v>1</v>
      </c>
      <c r="G72" s="447">
        <v>0</v>
      </c>
      <c r="H72" s="446">
        <v>45227</v>
      </c>
      <c r="I72" s="446">
        <v>45227</v>
      </c>
      <c r="J72" s="79">
        <f>IF(H72&gt;0,I72/H72,0)</f>
        <v>1</v>
      </c>
      <c r="K72" s="465">
        <v>0</v>
      </c>
      <c r="L72" s="521">
        <v>0</v>
      </c>
      <c r="M72" s="522">
        <v>0</v>
      </c>
      <c r="N72" s="524">
        <v>0</v>
      </c>
      <c r="O72" s="190">
        <f>IF(AND(M72=1,N72=1),1,0)</f>
        <v>0</v>
      </c>
      <c r="P72" s="506"/>
      <c r="Q72" s="507"/>
      <c r="R72" s="387"/>
      <c r="S72" s="345"/>
      <c r="T72" s="359"/>
    </row>
    <row r="73" spans="1:20" s="290" customFormat="1" ht="165.75" outlineLevel="1">
      <c r="A73" s="518" t="s">
        <v>362</v>
      </c>
      <c r="B73" s="52" t="s">
        <v>9</v>
      </c>
      <c r="C73" s="53" t="s">
        <v>19</v>
      </c>
      <c r="D73" s="518" t="s">
        <v>340</v>
      </c>
      <c r="E73" s="233" t="s">
        <v>28</v>
      </c>
      <c r="F73" s="447">
        <v>1</v>
      </c>
      <c r="G73" s="447">
        <v>0</v>
      </c>
      <c r="H73" s="446">
        <v>45227</v>
      </c>
      <c r="I73" s="446">
        <v>45227</v>
      </c>
      <c r="J73" s="79">
        <f t="shared" si="3"/>
        <v>1</v>
      </c>
      <c r="K73" s="465">
        <v>0</v>
      </c>
      <c r="L73" s="521">
        <v>0</v>
      </c>
      <c r="M73" s="522">
        <v>0</v>
      </c>
      <c r="N73" s="524">
        <v>0</v>
      </c>
      <c r="O73" s="190">
        <f t="shared" si="2"/>
        <v>0</v>
      </c>
      <c r="P73" s="506"/>
      <c r="Q73" s="507"/>
      <c r="R73" s="387"/>
      <c r="S73" s="345"/>
      <c r="T73" s="359"/>
    </row>
    <row r="74" spans="1:20" s="290" customFormat="1" ht="165.75" outlineLevel="1">
      <c r="A74" s="518" t="s">
        <v>362</v>
      </c>
      <c r="B74" s="52" t="s">
        <v>9</v>
      </c>
      <c r="C74" s="53" t="s">
        <v>20</v>
      </c>
      <c r="D74" s="518" t="s">
        <v>340</v>
      </c>
      <c r="E74" s="233" t="s">
        <v>28</v>
      </c>
      <c r="F74" s="447">
        <v>1</v>
      </c>
      <c r="G74" s="447">
        <v>0</v>
      </c>
      <c r="H74" s="446">
        <v>45227</v>
      </c>
      <c r="I74" s="446">
        <v>45227</v>
      </c>
      <c r="J74" s="79">
        <f t="shared" si="3"/>
        <v>1</v>
      </c>
      <c r="K74" s="465">
        <v>0</v>
      </c>
      <c r="L74" s="521">
        <v>0</v>
      </c>
      <c r="M74" s="522">
        <v>0</v>
      </c>
      <c r="N74" s="524">
        <v>0</v>
      </c>
      <c r="O74" s="190">
        <f t="shared" si="2"/>
        <v>0</v>
      </c>
      <c r="P74" s="506"/>
      <c r="Q74" s="507"/>
      <c r="R74" s="387"/>
      <c r="S74" s="345"/>
      <c r="T74" s="359"/>
    </row>
    <row r="75" spans="1:20" s="290" customFormat="1" ht="76.5" outlineLevel="1">
      <c r="A75" s="518" t="s">
        <v>315</v>
      </c>
      <c r="B75" s="52" t="s">
        <v>9</v>
      </c>
      <c r="C75" s="53" t="s">
        <v>21</v>
      </c>
      <c r="D75" s="518" t="s">
        <v>341</v>
      </c>
      <c r="E75" s="233" t="s">
        <v>28</v>
      </c>
      <c r="F75" s="447">
        <v>1</v>
      </c>
      <c r="G75" s="447">
        <v>0</v>
      </c>
      <c r="H75" s="446">
        <v>45227</v>
      </c>
      <c r="I75" s="446">
        <v>45227</v>
      </c>
      <c r="J75" s="79">
        <f t="shared" si="3"/>
        <v>1</v>
      </c>
      <c r="K75" s="465">
        <v>0</v>
      </c>
      <c r="L75" s="521">
        <v>0</v>
      </c>
      <c r="M75" s="522">
        <v>0</v>
      </c>
      <c r="N75" s="524">
        <v>0</v>
      </c>
      <c r="O75" s="190">
        <f t="shared" si="2"/>
        <v>0</v>
      </c>
      <c r="P75" s="506"/>
      <c r="Q75" s="507"/>
      <c r="R75" s="387"/>
      <c r="S75" s="345"/>
      <c r="T75" s="359"/>
    </row>
    <row r="76" spans="1:20" s="290" customFormat="1" ht="76.5" outlineLevel="1">
      <c r="A76" s="518" t="s">
        <v>315</v>
      </c>
      <c r="B76" s="52" t="s">
        <v>9</v>
      </c>
      <c r="C76" s="53" t="s">
        <v>21</v>
      </c>
      <c r="D76" s="518" t="s">
        <v>342</v>
      </c>
      <c r="E76" s="233" t="s">
        <v>28</v>
      </c>
      <c r="F76" s="447">
        <v>1</v>
      </c>
      <c r="G76" s="447">
        <v>0</v>
      </c>
      <c r="H76" s="446">
        <v>45227</v>
      </c>
      <c r="I76" s="446">
        <v>45227</v>
      </c>
      <c r="J76" s="79">
        <f>IF(H76&gt;0,I76/H76,0)</f>
        <v>1</v>
      </c>
      <c r="K76" s="465">
        <v>0</v>
      </c>
      <c r="L76" s="521">
        <v>0</v>
      </c>
      <c r="M76" s="522">
        <v>1</v>
      </c>
      <c r="N76" s="524">
        <v>0</v>
      </c>
      <c r="O76" s="190">
        <f>IF(AND(M76=1,N76=1),1,0)</f>
        <v>0</v>
      </c>
      <c r="P76" s="506"/>
      <c r="Q76" s="507"/>
      <c r="R76" s="387"/>
      <c r="S76" s="345"/>
      <c r="T76" s="359"/>
    </row>
    <row r="77" spans="1:20" s="290" customFormat="1" ht="39" outlineLevel="1" thickBot="1">
      <c r="A77" s="518" t="s">
        <v>303</v>
      </c>
      <c r="B77" s="52" t="s">
        <v>9</v>
      </c>
      <c r="C77" s="53" t="s">
        <v>22</v>
      </c>
      <c r="D77" s="518" t="s">
        <v>343</v>
      </c>
      <c r="E77" s="233" t="s">
        <v>28</v>
      </c>
      <c r="F77" s="447">
        <v>0</v>
      </c>
      <c r="G77" s="447">
        <v>0</v>
      </c>
      <c r="H77" s="446">
        <v>45227</v>
      </c>
      <c r="I77" s="517">
        <v>45227</v>
      </c>
      <c r="J77" s="79">
        <f>IF(H77&gt;0,I77/H77,0)</f>
        <v>1</v>
      </c>
      <c r="K77" s="465">
        <v>0</v>
      </c>
      <c r="L77" s="521">
        <v>0</v>
      </c>
      <c r="M77" s="522">
        <v>1</v>
      </c>
      <c r="N77" s="524">
        <v>0</v>
      </c>
      <c r="O77" s="190">
        <f>IF(AND(M77=1,N77=1),1,0)</f>
        <v>0</v>
      </c>
      <c r="P77" s="508"/>
      <c r="Q77" s="503"/>
      <c r="R77" s="387"/>
      <c r="S77" s="348"/>
      <c r="T77" s="362"/>
    </row>
    <row r="78" spans="1:20" s="293" customFormat="1" ht="6.75" customHeight="1" thickBot="1">
      <c r="A78" s="321"/>
      <c r="B78" s="33"/>
      <c r="C78" s="33"/>
      <c r="D78" s="126"/>
      <c r="E78" s="246"/>
      <c r="F78" s="140"/>
      <c r="G78" s="140"/>
      <c r="H78" s="34"/>
      <c r="I78" s="34"/>
      <c r="J78" s="89"/>
      <c r="K78" s="140"/>
      <c r="L78" s="109"/>
      <c r="M78" s="67"/>
      <c r="N78" s="35"/>
      <c r="O78" s="81"/>
      <c r="P78" s="140"/>
      <c r="Q78" s="382"/>
      <c r="R78" s="399"/>
      <c r="S78" s="401"/>
      <c r="T78" s="333"/>
    </row>
    <row r="79" spans="1:20" s="279" customFormat="1" ht="25.5" customHeight="1">
      <c r="A79" s="322" t="s">
        <v>61</v>
      </c>
      <c r="B79" s="13"/>
      <c r="C79" s="13"/>
      <c r="D79" s="170"/>
      <c r="E79" s="193"/>
      <c r="F79" s="193"/>
      <c r="G79" s="47"/>
      <c r="H79" s="183"/>
      <c r="I79" s="47"/>
      <c r="J79" s="73"/>
      <c r="K79" s="73"/>
      <c r="L79" s="73"/>
      <c r="M79" s="47"/>
      <c r="N79" s="47"/>
      <c r="O79" s="73"/>
      <c r="P79" s="73"/>
      <c r="Q79" s="47"/>
      <c r="R79" s="400"/>
      <c r="S79" s="402"/>
      <c r="T79" s="334"/>
    </row>
    <row r="80" spans="1:20" s="281" customFormat="1" ht="12.75" customHeight="1" outlineLevel="1">
      <c r="A80" s="312" t="s">
        <v>23</v>
      </c>
      <c r="B80" s="20" t="s">
        <v>150</v>
      </c>
      <c r="C80" s="20" t="s">
        <v>197</v>
      </c>
      <c r="D80" s="21" t="s">
        <v>198</v>
      </c>
      <c r="E80" s="247" t="s">
        <v>28</v>
      </c>
      <c r="F80" s="146" t="s">
        <v>37</v>
      </c>
      <c r="G80" s="146" t="s">
        <v>38</v>
      </c>
      <c r="H80" s="171" t="s">
        <v>28</v>
      </c>
      <c r="I80" s="58"/>
      <c r="J80" s="101"/>
      <c r="K80" s="101"/>
      <c r="L80" s="153" t="s">
        <v>62</v>
      </c>
      <c r="M80" s="43" t="s">
        <v>28</v>
      </c>
      <c r="N80" s="43"/>
      <c r="O80" s="101"/>
      <c r="P80" s="162" t="s">
        <v>5</v>
      </c>
      <c r="Q80" s="363" t="s">
        <v>3</v>
      </c>
      <c r="R80" s="397" t="s">
        <v>239</v>
      </c>
      <c r="S80" s="403" t="s">
        <v>199</v>
      </c>
      <c r="T80" s="373" t="s">
        <v>238</v>
      </c>
    </row>
    <row r="81" spans="1:20" s="285" customFormat="1" ht="7.5" customHeight="1" outlineLevel="1">
      <c r="A81" s="310"/>
      <c r="B81" s="4"/>
      <c r="C81" s="4"/>
      <c r="D81" s="122"/>
      <c r="E81" s="237"/>
      <c r="F81" s="133"/>
      <c r="G81" s="138"/>
      <c r="H81" s="5"/>
      <c r="I81" s="5"/>
      <c r="J81" s="112"/>
      <c r="K81" s="138"/>
      <c r="L81" s="100"/>
      <c r="M81" s="66"/>
      <c r="N81" s="9"/>
      <c r="O81" s="72"/>
      <c r="P81" s="138"/>
      <c r="Q81" s="364"/>
      <c r="R81" s="138"/>
      <c r="S81" s="404"/>
      <c r="T81" s="374"/>
    </row>
    <row r="82" spans="1:20" s="283" customFormat="1" ht="12.75" hidden="1" outlineLevel="2">
      <c r="A82" s="308"/>
      <c r="B82" s="30" t="s">
        <v>32</v>
      </c>
      <c r="C82" s="121"/>
      <c r="D82" s="121"/>
      <c r="E82" s="235" t="s">
        <v>148</v>
      </c>
      <c r="F82" s="147" t="s">
        <v>63</v>
      </c>
      <c r="G82" s="131" t="s">
        <v>64</v>
      </c>
      <c r="H82" s="29" t="s">
        <v>28</v>
      </c>
      <c r="I82" s="92"/>
      <c r="J82" s="70"/>
      <c r="K82" s="131"/>
      <c r="L82" s="154" t="s">
        <v>95</v>
      </c>
      <c r="M82" s="29" t="s">
        <v>28</v>
      </c>
      <c r="N82" s="27"/>
      <c r="O82" s="191"/>
      <c r="P82" s="131" t="s">
        <v>42</v>
      </c>
      <c r="Q82" s="92" t="s">
        <v>41</v>
      </c>
      <c r="R82" s="131"/>
      <c r="S82" s="405"/>
      <c r="T82" s="375"/>
    </row>
    <row r="83" spans="1:20" s="286" customFormat="1" ht="12.75" hidden="1" outlineLevel="2">
      <c r="A83" s="314"/>
      <c r="B83" s="14"/>
      <c r="C83" s="31"/>
      <c r="D83" s="25"/>
      <c r="E83" s="239" t="s">
        <v>149</v>
      </c>
      <c r="F83" s="132">
        <f>IF(F85&gt;0,F84/F85,0)</f>
        <v>0.7647058823529411</v>
      </c>
      <c r="G83" s="132">
        <f>IF(G85&gt;0,G84/G85,0)</f>
        <v>0.7058823529411765</v>
      </c>
      <c r="H83" s="26" t="s">
        <v>28</v>
      </c>
      <c r="I83" s="94"/>
      <c r="J83" s="74"/>
      <c r="K83" s="134"/>
      <c r="L83" s="132">
        <f>IF(L85&gt;0,L84/L85,0)</f>
        <v>0.7058823529411765</v>
      </c>
      <c r="M83" s="26"/>
      <c r="N83" s="14"/>
      <c r="O83" s="102"/>
      <c r="P83" s="163">
        <f>IF(P85&gt;0,P84/P85,0)</f>
        <v>62742</v>
      </c>
      <c r="Q83" s="365">
        <f>IF(Q85&gt;0,Q84/Q85,0)</f>
        <v>0.75</v>
      </c>
      <c r="R83" s="132"/>
      <c r="S83" s="102"/>
      <c r="T83" s="134"/>
    </row>
    <row r="84" spans="1:20" s="286" customFormat="1" ht="12.75" hidden="1" outlineLevel="2">
      <c r="A84" s="314"/>
      <c r="B84" s="14"/>
      <c r="C84" s="249"/>
      <c r="D84" s="25"/>
      <c r="E84" s="239" t="s">
        <v>171</v>
      </c>
      <c r="F84" s="163">
        <f>F87</f>
        <v>13</v>
      </c>
      <c r="G84" s="163">
        <f>G87</f>
        <v>12</v>
      </c>
      <c r="H84" s="26"/>
      <c r="I84" s="94"/>
      <c r="J84" s="74"/>
      <c r="K84" s="134"/>
      <c r="L84" s="163">
        <f>L87</f>
        <v>12</v>
      </c>
      <c r="M84" s="26"/>
      <c r="N84" s="14"/>
      <c r="O84" s="102"/>
      <c r="P84" s="163">
        <f>P87</f>
        <v>1003872</v>
      </c>
      <c r="Q84" s="366">
        <f>Q87</f>
        <v>12</v>
      </c>
      <c r="R84" s="163"/>
      <c r="S84" s="102"/>
      <c r="T84" s="134"/>
    </row>
    <row r="85" spans="1:20" s="286" customFormat="1" ht="12.75" hidden="1" outlineLevel="2">
      <c r="A85" s="314"/>
      <c r="B85" s="14"/>
      <c r="C85" s="249"/>
      <c r="D85" s="25"/>
      <c r="E85" s="239" t="s">
        <v>172</v>
      </c>
      <c r="F85" s="163">
        <f>$C87</f>
        <v>17</v>
      </c>
      <c r="G85" s="163">
        <f>$C87</f>
        <v>17</v>
      </c>
      <c r="H85" s="26"/>
      <c r="I85" s="94"/>
      <c r="J85" s="74"/>
      <c r="K85" s="134"/>
      <c r="L85" s="163">
        <f>$C87</f>
        <v>17</v>
      </c>
      <c r="M85" s="26"/>
      <c r="N85" s="14"/>
      <c r="O85" s="102"/>
      <c r="P85" s="163">
        <f>$D87</f>
        <v>16</v>
      </c>
      <c r="Q85" s="366">
        <f>$D87</f>
        <v>16</v>
      </c>
      <c r="R85" s="163"/>
      <c r="S85" s="102"/>
      <c r="T85" s="134"/>
    </row>
    <row r="86" spans="1:20" s="290" customFormat="1" ht="12.75" hidden="1" outlineLevel="3">
      <c r="A86" s="319"/>
      <c r="B86" s="32"/>
      <c r="C86" s="198" t="s">
        <v>186</v>
      </c>
      <c r="D86" s="198" t="s">
        <v>122</v>
      </c>
      <c r="E86" s="241" t="s">
        <v>145</v>
      </c>
      <c r="F86" s="199" t="s">
        <v>65</v>
      </c>
      <c r="G86" s="199" t="s">
        <v>66</v>
      </c>
      <c r="H86" s="196" t="s">
        <v>28</v>
      </c>
      <c r="I86" s="197"/>
      <c r="J86" s="205"/>
      <c r="K86" s="200"/>
      <c r="L86" s="203" t="s">
        <v>96</v>
      </c>
      <c r="M86" s="196"/>
      <c r="N86" s="201"/>
      <c r="O86" s="206"/>
      <c r="P86" s="200" t="s">
        <v>56</v>
      </c>
      <c r="Q86" s="197" t="s">
        <v>57</v>
      </c>
      <c r="R86" s="200"/>
      <c r="S86" s="406"/>
      <c r="T86" s="384"/>
    </row>
    <row r="87" spans="1:20" s="285" customFormat="1" ht="12.75" hidden="1" outlineLevel="3">
      <c r="A87" s="316"/>
      <c r="B87" s="7"/>
      <c r="C87" s="16">
        <f>C95+C104+C123+C134+C143+C149</f>
        <v>17</v>
      </c>
      <c r="D87" s="16">
        <f>D95+D104+D123+D134+D143</f>
        <v>16</v>
      </c>
      <c r="E87" s="241" t="s">
        <v>146</v>
      </c>
      <c r="F87" s="150">
        <f>F95+F104+F123+F134+F143+F149</f>
        <v>13</v>
      </c>
      <c r="G87" s="150">
        <f>G95+G104+G123+G134+G143+G149</f>
        <v>12</v>
      </c>
      <c r="H87" s="18" t="s">
        <v>28</v>
      </c>
      <c r="I87" s="95"/>
      <c r="J87" s="82"/>
      <c r="K87" s="136"/>
      <c r="L87" s="150">
        <f>L95+L104+L123+L134+L143+L149</f>
        <v>12</v>
      </c>
      <c r="M87" s="18"/>
      <c r="N87" s="8"/>
      <c r="O87" s="189"/>
      <c r="P87" s="150">
        <f>P95+P104+P123+P134+P143</f>
        <v>1003872</v>
      </c>
      <c r="Q87" s="367">
        <f>Q95+Q104+Q123+Q134+Q143</f>
        <v>12</v>
      </c>
      <c r="R87" s="150"/>
      <c r="S87" s="407"/>
      <c r="T87" s="385"/>
    </row>
    <row r="88" spans="1:20" s="288" customFormat="1" ht="6.75" customHeight="1" hidden="1" outlineLevel="2" collapsed="1">
      <c r="A88" s="317"/>
      <c r="B88" s="37"/>
      <c r="C88" s="37"/>
      <c r="D88" s="124"/>
      <c r="E88" s="237"/>
      <c r="F88" s="137"/>
      <c r="G88" s="137"/>
      <c r="H88" s="38"/>
      <c r="I88" s="38"/>
      <c r="J88" s="113"/>
      <c r="K88" s="137"/>
      <c r="L88" s="105"/>
      <c r="M88" s="64"/>
      <c r="N88" s="39"/>
      <c r="O88" s="77"/>
      <c r="P88" s="137"/>
      <c r="Q88" s="368"/>
      <c r="R88" s="137"/>
      <c r="S88" s="408"/>
      <c r="T88" s="376"/>
    </row>
    <row r="89" spans="1:20" s="289" customFormat="1" ht="6.75" customHeight="1" outlineLevel="1" collapsed="1">
      <c r="A89" s="318"/>
      <c r="B89" s="219"/>
      <c r="C89" s="220"/>
      <c r="D89" s="220"/>
      <c r="E89" s="237"/>
      <c r="F89" s="221"/>
      <c r="G89" s="221"/>
      <c r="H89" s="222"/>
      <c r="I89" s="222"/>
      <c r="J89" s="223"/>
      <c r="K89" s="221"/>
      <c r="L89" s="224"/>
      <c r="M89" s="225"/>
      <c r="N89" s="226"/>
      <c r="O89" s="227"/>
      <c r="P89" s="221"/>
      <c r="Q89" s="369"/>
      <c r="R89" s="221"/>
      <c r="S89" s="409"/>
      <c r="T89" s="377"/>
    </row>
    <row r="90" spans="1:20" s="283" customFormat="1" ht="12.75" hidden="1" outlineLevel="2">
      <c r="A90" s="308"/>
      <c r="B90" s="30" t="s">
        <v>33</v>
      </c>
      <c r="C90" s="121"/>
      <c r="D90" s="121"/>
      <c r="E90" s="235" t="s">
        <v>148</v>
      </c>
      <c r="F90" s="147"/>
      <c r="G90" s="131"/>
      <c r="H90" s="29" t="s">
        <v>28</v>
      </c>
      <c r="I90" s="92"/>
      <c r="J90" s="70"/>
      <c r="K90" s="131"/>
      <c r="L90" s="154"/>
      <c r="M90" s="29"/>
      <c r="N90" s="27"/>
      <c r="O90" s="191"/>
      <c r="P90" s="131" t="s">
        <v>97</v>
      </c>
      <c r="Q90" s="92" t="s">
        <v>99</v>
      </c>
      <c r="R90" s="131"/>
      <c r="S90" s="405"/>
      <c r="T90" s="375"/>
    </row>
    <row r="91" spans="1:20" s="286" customFormat="1" ht="12.75" hidden="1" outlineLevel="2">
      <c r="A91" s="314"/>
      <c r="B91" s="40"/>
      <c r="C91" s="31"/>
      <c r="D91" s="25"/>
      <c r="E91" s="239" t="s">
        <v>149</v>
      </c>
      <c r="F91" s="148"/>
      <c r="G91" s="134"/>
      <c r="H91" s="26" t="s">
        <v>28</v>
      </c>
      <c r="I91" s="94"/>
      <c r="J91" s="74"/>
      <c r="K91" s="134"/>
      <c r="L91" s="156"/>
      <c r="M91" s="26"/>
      <c r="N91" s="14"/>
      <c r="O91" s="102"/>
      <c r="P91" s="163">
        <f>IF(P93&gt;0,P92/P93,0)</f>
        <v>2314</v>
      </c>
      <c r="Q91" s="365">
        <f>IF(Q93&gt;0,Q92/Q93,0)</f>
        <v>1</v>
      </c>
      <c r="R91" s="132"/>
      <c r="S91" s="102"/>
      <c r="T91" s="134"/>
    </row>
    <row r="92" spans="1:20" s="286" customFormat="1" ht="12.75" hidden="1" outlineLevel="2">
      <c r="A92" s="314"/>
      <c r="B92" s="14"/>
      <c r="C92" s="249"/>
      <c r="D92" s="25"/>
      <c r="E92" s="239" t="s">
        <v>171</v>
      </c>
      <c r="F92" s="148"/>
      <c r="G92" s="148"/>
      <c r="H92" s="26"/>
      <c r="I92" s="94"/>
      <c r="J92" s="74"/>
      <c r="K92" s="134"/>
      <c r="L92" s="148"/>
      <c r="M92" s="26"/>
      <c r="N92" s="14"/>
      <c r="O92" s="102"/>
      <c r="P92" s="163">
        <f>P95</f>
        <v>2314</v>
      </c>
      <c r="Q92" s="366">
        <f>Q95</f>
        <v>1</v>
      </c>
      <c r="R92" s="163"/>
      <c r="S92" s="102"/>
      <c r="T92" s="134"/>
    </row>
    <row r="93" spans="1:20" s="286" customFormat="1" ht="12.75" hidden="1" outlineLevel="2">
      <c r="A93" s="314"/>
      <c r="B93" s="14"/>
      <c r="C93" s="249"/>
      <c r="D93" s="25"/>
      <c r="E93" s="239" t="s">
        <v>172</v>
      </c>
      <c r="F93" s="148"/>
      <c r="G93" s="148"/>
      <c r="H93" s="26"/>
      <c r="I93" s="94"/>
      <c r="J93" s="74"/>
      <c r="K93" s="134"/>
      <c r="L93" s="148"/>
      <c r="M93" s="26"/>
      <c r="N93" s="14"/>
      <c r="O93" s="102"/>
      <c r="P93" s="163">
        <f>$D95</f>
        <v>1</v>
      </c>
      <c r="Q93" s="366">
        <f>$D95</f>
        <v>1</v>
      </c>
      <c r="R93" s="163"/>
      <c r="S93" s="102"/>
      <c r="T93" s="134"/>
    </row>
    <row r="94" spans="1:20" s="290" customFormat="1" ht="12.75" hidden="1" outlineLevel="3">
      <c r="A94" s="319"/>
      <c r="B94" s="32"/>
      <c r="C94" s="198" t="s">
        <v>187</v>
      </c>
      <c r="D94" s="198" t="s">
        <v>123</v>
      </c>
      <c r="E94" s="241" t="s">
        <v>145</v>
      </c>
      <c r="F94" s="199" t="s">
        <v>139</v>
      </c>
      <c r="G94" s="199" t="s">
        <v>140</v>
      </c>
      <c r="H94" s="196" t="s">
        <v>28</v>
      </c>
      <c r="I94" s="197"/>
      <c r="J94" s="205"/>
      <c r="K94" s="200"/>
      <c r="L94" s="203" t="s">
        <v>134</v>
      </c>
      <c r="M94" s="196"/>
      <c r="N94" s="201"/>
      <c r="O94" s="206"/>
      <c r="P94" s="200" t="s">
        <v>98</v>
      </c>
      <c r="Q94" s="197" t="s">
        <v>100</v>
      </c>
      <c r="R94" s="200"/>
      <c r="S94" s="406"/>
      <c r="T94" s="384"/>
    </row>
    <row r="95" spans="1:20" s="285" customFormat="1" ht="12.75" hidden="1" outlineLevel="3">
      <c r="A95" s="316"/>
      <c r="B95" s="41"/>
      <c r="C95" s="16">
        <f>SUM(C96:C98)</f>
        <v>1</v>
      </c>
      <c r="D95" s="16">
        <f>SUM(D96:D98)</f>
        <v>1</v>
      </c>
      <c r="E95" s="241" t="s">
        <v>146</v>
      </c>
      <c r="F95" s="136">
        <f>SUM(F96:F98)</f>
        <v>1</v>
      </c>
      <c r="G95" s="136">
        <f>SUM(G96:G98)</f>
        <v>1</v>
      </c>
      <c r="H95" s="18" t="s">
        <v>28</v>
      </c>
      <c r="I95" s="95"/>
      <c r="J95" s="82"/>
      <c r="K95" s="136"/>
      <c r="L95" s="104">
        <f>SUM(L96:L98)</f>
        <v>1</v>
      </c>
      <c r="M95" s="18"/>
      <c r="N95" s="8"/>
      <c r="O95" s="189"/>
      <c r="P95" s="136">
        <f>SUM(P96:P98)</f>
        <v>2314</v>
      </c>
      <c r="Q95" s="95">
        <f>SUM(Q96:Q98)</f>
        <v>1</v>
      </c>
      <c r="R95" s="136"/>
      <c r="S95" s="407"/>
      <c r="T95" s="385"/>
    </row>
    <row r="96" spans="1:20" s="288" customFormat="1" ht="8.25" customHeight="1" hidden="1" outlineLevel="2" collapsed="1">
      <c r="A96" s="317"/>
      <c r="B96" s="37"/>
      <c r="C96" s="37"/>
      <c r="D96" s="124"/>
      <c r="E96" s="237"/>
      <c r="F96" s="137"/>
      <c r="G96" s="137"/>
      <c r="H96" s="38"/>
      <c r="I96" s="38"/>
      <c r="J96" s="113"/>
      <c r="K96" s="137"/>
      <c r="L96" s="105"/>
      <c r="M96" s="64"/>
      <c r="N96" s="39"/>
      <c r="O96" s="77"/>
      <c r="P96" s="137"/>
      <c r="Q96" s="368"/>
      <c r="R96" s="137"/>
      <c r="S96" s="408"/>
      <c r="T96" s="376"/>
    </row>
    <row r="97" spans="1:20" s="294" customFormat="1" ht="12.75" outlineLevel="1" collapsed="1">
      <c r="A97" s="509" t="s">
        <v>303</v>
      </c>
      <c r="B97" s="253" t="s">
        <v>25</v>
      </c>
      <c r="C97" s="492">
        <v>1</v>
      </c>
      <c r="D97" s="492">
        <v>1</v>
      </c>
      <c r="E97" s="242" t="s">
        <v>28</v>
      </c>
      <c r="F97" s="445">
        <v>1</v>
      </c>
      <c r="G97" s="445">
        <v>1</v>
      </c>
      <c r="H97" s="254"/>
      <c r="I97" s="255"/>
      <c r="J97" s="259"/>
      <c r="K97" s="256"/>
      <c r="L97" s="463">
        <v>1</v>
      </c>
      <c r="M97" s="257"/>
      <c r="N97" s="258"/>
      <c r="O97" s="161"/>
      <c r="P97" s="500">
        <v>2314</v>
      </c>
      <c r="Q97" s="463">
        <v>1</v>
      </c>
      <c r="R97" s="500" t="s">
        <v>380</v>
      </c>
      <c r="S97" s="532" t="s">
        <v>382</v>
      </c>
      <c r="T97" s="501" t="s">
        <v>381</v>
      </c>
    </row>
    <row r="98" spans="1:20" s="285" customFormat="1" ht="5.25" customHeight="1" outlineLevel="1">
      <c r="A98" s="310"/>
      <c r="B98" s="4"/>
      <c r="C98" s="493"/>
      <c r="D98" s="493"/>
      <c r="E98" s="237"/>
      <c r="F98" s="138"/>
      <c r="G98" s="138"/>
      <c r="H98" s="5"/>
      <c r="I98" s="5"/>
      <c r="J98" s="112"/>
      <c r="K98" s="138"/>
      <c r="L98" s="107"/>
      <c r="M98" s="66"/>
      <c r="N98" s="9"/>
      <c r="O98" s="107"/>
      <c r="P98" s="138"/>
      <c r="Q98" s="364"/>
      <c r="R98" s="138"/>
      <c r="S98" s="404"/>
      <c r="T98" s="374"/>
    </row>
    <row r="99" spans="1:20" s="283" customFormat="1" ht="12.75" hidden="1" outlineLevel="2">
      <c r="A99" s="308"/>
      <c r="B99" s="30" t="s">
        <v>34</v>
      </c>
      <c r="C99" s="494"/>
      <c r="D99" s="494"/>
      <c r="E99" s="243" t="s">
        <v>148</v>
      </c>
      <c r="F99" s="131"/>
      <c r="G99" s="131"/>
      <c r="H99" s="29" t="s">
        <v>28</v>
      </c>
      <c r="I99" s="92"/>
      <c r="J99" s="70"/>
      <c r="K99" s="131"/>
      <c r="L99" s="98"/>
      <c r="M99" s="29"/>
      <c r="N99" s="27"/>
      <c r="O99" s="98"/>
      <c r="P99" s="131" t="s">
        <v>101</v>
      </c>
      <c r="Q99" s="92" t="s">
        <v>102</v>
      </c>
      <c r="R99" s="131"/>
      <c r="S99" s="405"/>
      <c r="T99" s="375"/>
    </row>
    <row r="100" spans="1:20" s="286" customFormat="1" ht="12.75" hidden="1" outlineLevel="2">
      <c r="A100" s="314"/>
      <c r="B100" s="40"/>
      <c r="C100" s="495"/>
      <c r="D100" s="495"/>
      <c r="E100" s="239" t="s">
        <v>149</v>
      </c>
      <c r="F100" s="134"/>
      <c r="G100" s="134"/>
      <c r="H100" s="26" t="s">
        <v>28</v>
      </c>
      <c r="I100" s="94"/>
      <c r="J100" s="74"/>
      <c r="K100" s="134"/>
      <c r="L100" s="102"/>
      <c r="M100" s="26"/>
      <c r="N100" s="14"/>
      <c r="O100" s="102"/>
      <c r="P100" s="163">
        <f>IF(P102&gt;0,P101/P102,0)</f>
        <v>91050.63636363637</v>
      </c>
      <c r="Q100" s="365">
        <f>IF(Q102&gt;0,Q101/Q102,0)</f>
        <v>1</v>
      </c>
      <c r="R100" s="132"/>
      <c r="S100" s="102"/>
      <c r="T100" s="134"/>
    </row>
    <row r="101" spans="1:20" s="286" customFormat="1" ht="12.75" hidden="1" outlineLevel="2">
      <c r="A101" s="314"/>
      <c r="B101" s="40"/>
      <c r="C101" s="495"/>
      <c r="D101" s="495"/>
      <c r="E101" s="239" t="s">
        <v>171</v>
      </c>
      <c r="F101" s="134"/>
      <c r="G101" s="134"/>
      <c r="H101" s="26"/>
      <c r="I101" s="94"/>
      <c r="J101" s="74"/>
      <c r="K101" s="134"/>
      <c r="L101" s="102"/>
      <c r="M101" s="26"/>
      <c r="N101" s="14"/>
      <c r="O101" s="102"/>
      <c r="P101" s="163">
        <f>P104</f>
        <v>1001557</v>
      </c>
      <c r="Q101" s="366">
        <f>Q104</f>
        <v>11</v>
      </c>
      <c r="R101" s="163"/>
      <c r="S101" s="102"/>
      <c r="T101" s="134"/>
    </row>
    <row r="102" spans="1:20" s="286" customFormat="1" ht="12.75" hidden="1" outlineLevel="2">
      <c r="A102" s="314"/>
      <c r="B102" s="40"/>
      <c r="C102" s="495"/>
      <c r="D102" s="495"/>
      <c r="E102" s="239" t="s">
        <v>172</v>
      </c>
      <c r="F102" s="134"/>
      <c r="G102" s="134"/>
      <c r="H102" s="26"/>
      <c r="I102" s="94"/>
      <c r="J102" s="74"/>
      <c r="K102" s="134"/>
      <c r="L102" s="102"/>
      <c r="M102" s="26"/>
      <c r="N102" s="14"/>
      <c r="O102" s="102"/>
      <c r="P102" s="163">
        <f>$D104</f>
        <v>11</v>
      </c>
      <c r="Q102" s="366">
        <f>$D104</f>
        <v>11</v>
      </c>
      <c r="R102" s="163"/>
      <c r="S102" s="102"/>
      <c r="T102" s="134"/>
    </row>
    <row r="103" spans="1:20" s="290" customFormat="1" ht="12.75" hidden="1" outlineLevel="3">
      <c r="A103" s="319"/>
      <c r="B103" s="32"/>
      <c r="C103" s="496" t="s">
        <v>124</v>
      </c>
      <c r="D103" s="496" t="s">
        <v>124</v>
      </c>
      <c r="E103" s="244" t="s">
        <v>145</v>
      </c>
      <c r="F103" s="199" t="s">
        <v>141</v>
      </c>
      <c r="G103" s="199" t="s">
        <v>142</v>
      </c>
      <c r="H103" s="196" t="s">
        <v>28</v>
      </c>
      <c r="I103" s="197"/>
      <c r="J103" s="205"/>
      <c r="K103" s="200"/>
      <c r="L103" s="203" t="s">
        <v>135</v>
      </c>
      <c r="M103" s="196"/>
      <c r="N103" s="201"/>
      <c r="O103" s="188"/>
      <c r="P103" s="200" t="s">
        <v>103</v>
      </c>
      <c r="Q103" s="197" t="s">
        <v>173</v>
      </c>
      <c r="R103" s="200"/>
      <c r="S103" s="406"/>
      <c r="T103" s="384"/>
    </row>
    <row r="104" spans="1:20" s="285" customFormat="1" ht="12.75" hidden="1" outlineLevel="3">
      <c r="A104" s="316"/>
      <c r="B104" s="41"/>
      <c r="C104" s="497">
        <f>SUM(C105:C117)</f>
        <v>11</v>
      </c>
      <c r="D104" s="497">
        <f>SUM(D105:D117)</f>
        <v>11</v>
      </c>
      <c r="E104" s="244" t="s">
        <v>146</v>
      </c>
      <c r="F104" s="136">
        <f>SUM(F105:F117)</f>
        <v>11</v>
      </c>
      <c r="G104" s="136">
        <f>SUM(G105:G117)</f>
        <v>11</v>
      </c>
      <c r="H104" s="18" t="s">
        <v>28</v>
      </c>
      <c r="I104" s="95"/>
      <c r="J104" s="82"/>
      <c r="K104" s="136"/>
      <c r="L104" s="104">
        <f>SUM(L105:L117)</f>
        <v>11</v>
      </c>
      <c r="M104" s="18"/>
      <c r="N104" s="8"/>
      <c r="O104" s="104"/>
      <c r="P104" s="136">
        <f>SUM(P105:P117)</f>
        <v>1001557</v>
      </c>
      <c r="Q104" s="95">
        <f>SUM(Q105:Q117)</f>
        <v>11</v>
      </c>
      <c r="R104" s="136"/>
      <c r="S104" s="407"/>
      <c r="T104" s="385"/>
    </row>
    <row r="105" spans="1:20" s="288" customFormat="1" ht="6.75" customHeight="1" hidden="1" outlineLevel="2" collapsed="1">
      <c r="A105" s="320"/>
      <c r="B105" s="44"/>
      <c r="C105" s="498"/>
      <c r="D105" s="498"/>
      <c r="E105" s="234"/>
      <c r="F105" s="130"/>
      <c r="G105" s="130"/>
      <c r="H105" s="45"/>
      <c r="I105" s="45"/>
      <c r="J105" s="115"/>
      <c r="K105" s="141"/>
      <c r="L105" s="97"/>
      <c r="M105" s="61"/>
      <c r="N105" s="46"/>
      <c r="O105" s="97"/>
      <c r="P105" s="130"/>
      <c r="Q105" s="370"/>
      <c r="R105" s="130"/>
      <c r="S105" s="408"/>
      <c r="T105" s="376"/>
    </row>
    <row r="106" spans="1:20" ht="38.25" outlineLevel="1" collapsed="1">
      <c r="A106" s="518" t="s">
        <v>363</v>
      </c>
      <c r="B106" s="2" t="s">
        <v>24</v>
      </c>
      <c r="C106" s="525">
        <v>1</v>
      </c>
      <c r="D106" s="525">
        <v>1</v>
      </c>
      <c r="E106" s="233" t="s">
        <v>28</v>
      </c>
      <c r="F106" s="447">
        <v>1</v>
      </c>
      <c r="G106" s="447">
        <v>1</v>
      </c>
      <c r="H106" s="175"/>
      <c r="I106" s="88"/>
      <c r="J106" s="83"/>
      <c r="K106" s="110"/>
      <c r="L106" s="463">
        <v>1</v>
      </c>
      <c r="M106" s="181"/>
      <c r="N106" s="118"/>
      <c r="O106" s="159"/>
      <c r="P106" s="483">
        <v>116817</v>
      </c>
      <c r="Q106" s="526">
        <v>1</v>
      </c>
      <c r="R106" s="527" t="s">
        <v>206</v>
      </c>
      <c r="S106" s="532" t="s">
        <v>365</v>
      </c>
      <c r="T106" s="533" t="s">
        <v>274</v>
      </c>
    </row>
    <row r="107" spans="1:20" ht="89.25" outlineLevel="1">
      <c r="A107" s="518" t="s">
        <v>310</v>
      </c>
      <c r="B107" s="2" t="s">
        <v>24</v>
      </c>
      <c r="C107" s="525">
        <v>1</v>
      </c>
      <c r="D107" s="525">
        <v>1</v>
      </c>
      <c r="E107" s="233" t="s">
        <v>28</v>
      </c>
      <c r="F107" s="447">
        <v>1</v>
      </c>
      <c r="G107" s="447">
        <v>1</v>
      </c>
      <c r="H107" s="175"/>
      <c r="I107" s="88"/>
      <c r="J107" s="83"/>
      <c r="K107" s="110"/>
      <c r="L107" s="463">
        <v>1</v>
      </c>
      <c r="M107" s="181"/>
      <c r="N107" s="118"/>
      <c r="O107" s="159"/>
      <c r="P107" s="483">
        <v>64972</v>
      </c>
      <c r="Q107" s="526">
        <v>1</v>
      </c>
      <c r="R107" s="527" t="s">
        <v>372</v>
      </c>
      <c r="S107" s="530" t="s">
        <v>366</v>
      </c>
      <c r="T107" s="533" t="s">
        <v>275</v>
      </c>
    </row>
    <row r="108" spans="1:20" ht="63.75" outlineLevel="1">
      <c r="A108" s="518" t="s">
        <v>312</v>
      </c>
      <c r="B108" s="2" t="s">
        <v>24</v>
      </c>
      <c r="C108" s="525">
        <v>1</v>
      </c>
      <c r="D108" s="525">
        <v>1</v>
      </c>
      <c r="E108" s="233" t="s">
        <v>28</v>
      </c>
      <c r="F108" s="447">
        <v>1</v>
      </c>
      <c r="G108" s="447">
        <v>1</v>
      </c>
      <c r="H108" s="176"/>
      <c r="I108" s="177"/>
      <c r="J108" s="83"/>
      <c r="K108" s="106"/>
      <c r="L108" s="463">
        <v>1</v>
      </c>
      <c r="M108" s="182"/>
      <c r="N108" s="119"/>
      <c r="O108" s="158"/>
      <c r="P108" s="483">
        <v>105191</v>
      </c>
      <c r="Q108" s="526">
        <v>1</v>
      </c>
      <c r="R108" s="527" t="s">
        <v>375</v>
      </c>
      <c r="S108" s="531" t="s">
        <v>374</v>
      </c>
      <c r="T108" s="533" t="s">
        <v>275</v>
      </c>
    </row>
    <row r="109" spans="1:20" ht="63.75" outlineLevel="1">
      <c r="A109" s="518" t="s">
        <v>313</v>
      </c>
      <c r="B109" s="2" t="s">
        <v>24</v>
      </c>
      <c r="C109" s="525">
        <v>1</v>
      </c>
      <c r="D109" s="525">
        <v>1</v>
      </c>
      <c r="E109" s="233" t="s">
        <v>28</v>
      </c>
      <c r="F109" s="447">
        <v>1</v>
      </c>
      <c r="G109" s="447">
        <v>1</v>
      </c>
      <c r="H109" s="176"/>
      <c r="I109" s="177"/>
      <c r="J109" s="83"/>
      <c r="K109" s="106"/>
      <c r="L109" s="463">
        <v>1</v>
      </c>
      <c r="M109" s="182"/>
      <c r="N109" s="119"/>
      <c r="O109" s="158"/>
      <c r="P109" s="483">
        <v>160651</v>
      </c>
      <c r="Q109" s="526">
        <v>1</v>
      </c>
      <c r="R109" s="527" t="s">
        <v>373</v>
      </c>
      <c r="S109" s="534" t="s">
        <v>383</v>
      </c>
      <c r="T109" s="533" t="s">
        <v>275</v>
      </c>
    </row>
    <row r="110" spans="1:20" ht="38.25" outlineLevel="1">
      <c r="A110" s="518" t="s">
        <v>303</v>
      </c>
      <c r="B110" s="2" t="s">
        <v>24</v>
      </c>
      <c r="C110" s="525">
        <v>1</v>
      </c>
      <c r="D110" s="525">
        <v>1</v>
      </c>
      <c r="E110" s="233" t="s">
        <v>28</v>
      </c>
      <c r="F110" s="447">
        <v>1</v>
      </c>
      <c r="G110" s="447">
        <v>1</v>
      </c>
      <c r="H110" s="176"/>
      <c r="I110" s="177"/>
      <c r="J110" s="83"/>
      <c r="K110" s="106"/>
      <c r="L110" s="463">
        <v>1</v>
      </c>
      <c r="M110" s="182"/>
      <c r="N110" s="119"/>
      <c r="O110" s="158"/>
      <c r="P110" s="483">
        <v>70592</v>
      </c>
      <c r="Q110" s="526">
        <v>1</v>
      </c>
      <c r="R110" s="527" t="s">
        <v>352</v>
      </c>
      <c r="S110" s="530" t="s">
        <v>367</v>
      </c>
      <c r="T110" s="533" t="s">
        <v>271</v>
      </c>
    </row>
    <row r="111" spans="1:20" ht="76.5" outlineLevel="1">
      <c r="A111" s="518" t="s">
        <v>364</v>
      </c>
      <c r="B111" s="2" t="s">
        <v>24</v>
      </c>
      <c r="C111" s="525">
        <v>1</v>
      </c>
      <c r="D111" s="525">
        <v>1</v>
      </c>
      <c r="E111" s="233" t="s">
        <v>28</v>
      </c>
      <c r="F111" s="447">
        <v>1</v>
      </c>
      <c r="G111" s="447">
        <v>1</v>
      </c>
      <c r="H111" s="176"/>
      <c r="I111" s="177"/>
      <c r="J111" s="83"/>
      <c r="K111" s="106"/>
      <c r="L111" s="463">
        <v>1</v>
      </c>
      <c r="M111" s="182"/>
      <c r="N111" s="119"/>
      <c r="O111" s="158"/>
      <c r="P111" s="483">
        <v>89817</v>
      </c>
      <c r="Q111" s="526">
        <v>1</v>
      </c>
      <c r="R111" s="527" t="s">
        <v>353</v>
      </c>
      <c r="S111" s="530" t="s">
        <v>368</v>
      </c>
      <c r="T111" s="533" t="s">
        <v>277</v>
      </c>
    </row>
    <row r="112" spans="1:20" ht="38.25" outlineLevel="1">
      <c r="A112" s="518" t="s">
        <v>303</v>
      </c>
      <c r="B112" s="2" t="s">
        <v>24</v>
      </c>
      <c r="C112" s="525">
        <v>1</v>
      </c>
      <c r="D112" s="525">
        <v>1</v>
      </c>
      <c r="E112" s="233" t="s">
        <v>28</v>
      </c>
      <c r="F112" s="447">
        <v>1</v>
      </c>
      <c r="G112" s="447">
        <v>1</v>
      </c>
      <c r="H112" s="176"/>
      <c r="I112" s="177"/>
      <c r="J112" s="83"/>
      <c r="K112" s="106"/>
      <c r="L112" s="463">
        <v>1</v>
      </c>
      <c r="M112" s="182"/>
      <c r="N112" s="119"/>
      <c r="O112" s="158"/>
      <c r="P112" s="483">
        <v>63372</v>
      </c>
      <c r="Q112" s="526">
        <v>1</v>
      </c>
      <c r="R112" s="527" t="s">
        <v>354</v>
      </c>
      <c r="S112" s="530" t="s">
        <v>369</v>
      </c>
      <c r="T112" s="533" t="s">
        <v>273</v>
      </c>
    </row>
    <row r="113" spans="1:20" ht="38.25" outlineLevel="1">
      <c r="A113" s="518" t="s">
        <v>303</v>
      </c>
      <c r="B113" s="2" t="s">
        <v>24</v>
      </c>
      <c r="C113" s="525">
        <v>1</v>
      </c>
      <c r="D113" s="525">
        <v>1</v>
      </c>
      <c r="E113" s="233" t="s">
        <v>28</v>
      </c>
      <c r="F113" s="447">
        <v>1</v>
      </c>
      <c r="G113" s="447">
        <v>1</v>
      </c>
      <c r="H113" s="176"/>
      <c r="I113" s="177"/>
      <c r="J113" s="83"/>
      <c r="K113" s="106"/>
      <c r="L113" s="463">
        <v>1</v>
      </c>
      <c r="M113" s="182"/>
      <c r="N113" s="119"/>
      <c r="O113" s="158"/>
      <c r="P113" s="483">
        <v>60625</v>
      </c>
      <c r="Q113" s="526">
        <v>1</v>
      </c>
      <c r="R113" s="527" t="s">
        <v>379</v>
      </c>
      <c r="S113" s="530" t="s">
        <v>370</v>
      </c>
      <c r="T113" s="533" t="s">
        <v>276</v>
      </c>
    </row>
    <row r="114" spans="1:20" ht="38.25" outlineLevel="1">
      <c r="A114" s="518" t="s">
        <v>303</v>
      </c>
      <c r="B114" s="2" t="s">
        <v>24</v>
      </c>
      <c r="C114" s="525">
        <v>1</v>
      </c>
      <c r="D114" s="525">
        <v>1</v>
      </c>
      <c r="E114" s="233" t="s">
        <v>28</v>
      </c>
      <c r="F114" s="447">
        <v>1</v>
      </c>
      <c r="G114" s="447">
        <v>1</v>
      </c>
      <c r="H114" s="176"/>
      <c r="I114" s="177"/>
      <c r="J114" s="83"/>
      <c r="K114" s="106"/>
      <c r="L114" s="463">
        <v>1</v>
      </c>
      <c r="M114" s="182"/>
      <c r="N114" s="119"/>
      <c r="O114" s="158"/>
      <c r="P114" s="483">
        <v>113980</v>
      </c>
      <c r="Q114" s="526">
        <v>1</v>
      </c>
      <c r="R114" s="527" t="s">
        <v>208</v>
      </c>
      <c r="S114" s="531" t="s">
        <v>376</v>
      </c>
      <c r="T114" s="533" t="s">
        <v>276</v>
      </c>
    </row>
    <row r="115" spans="1:20" ht="38.25" outlineLevel="1">
      <c r="A115" s="518" t="s">
        <v>303</v>
      </c>
      <c r="B115" s="2" t="s">
        <v>24</v>
      </c>
      <c r="C115" s="525">
        <v>1</v>
      </c>
      <c r="D115" s="525">
        <v>1</v>
      </c>
      <c r="E115" s="233" t="s">
        <v>28</v>
      </c>
      <c r="F115" s="447">
        <v>1</v>
      </c>
      <c r="G115" s="447">
        <v>1</v>
      </c>
      <c r="H115" s="176"/>
      <c r="I115" s="177"/>
      <c r="J115" s="83"/>
      <c r="K115" s="106"/>
      <c r="L115" s="463">
        <v>1</v>
      </c>
      <c r="M115" s="182"/>
      <c r="N115" s="119"/>
      <c r="O115" s="158"/>
      <c r="P115" s="483">
        <v>69766</v>
      </c>
      <c r="Q115" s="526">
        <v>1</v>
      </c>
      <c r="R115" s="527" t="s">
        <v>378</v>
      </c>
      <c r="S115" s="531" t="s">
        <v>377</v>
      </c>
      <c r="T115" s="533" t="s">
        <v>276</v>
      </c>
    </row>
    <row r="116" spans="1:20" ht="63.75" outlineLevel="1">
      <c r="A116" s="518" t="s">
        <v>356</v>
      </c>
      <c r="B116" s="2" t="s">
        <v>24</v>
      </c>
      <c r="C116" s="525">
        <v>1</v>
      </c>
      <c r="D116" s="525">
        <v>1</v>
      </c>
      <c r="E116" s="233" t="s">
        <v>28</v>
      </c>
      <c r="F116" s="447">
        <v>1</v>
      </c>
      <c r="G116" s="447">
        <v>1</v>
      </c>
      <c r="H116" s="176"/>
      <c r="I116" s="177"/>
      <c r="J116" s="83"/>
      <c r="K116" s="106"/>
      <c r="L116" s="463">
        <v>1</v>
      </c>
      <c r="M116" s="182"/>
      <c r="N116" s="119"/>
      <c r="O116" s="158"/>
      <c r="P116" s="483">
        <v>85774</v>
      </c>
      <c r="Q116" s="526">
        <v>1</v>
      </c>
      <c r="R116" s="527" t="s">
        <v>355</v>
      </c>
      <c r="S116" s="531" t="s">
        <v>371</v>
      </c>
      <c r="T116" s="533" t="s">
        <v>272</v>
      </c>
    </row>
    <row r="117" spans="1:20" s="285" customFormat="1" ht="5.25" customHeight="1" outlineLevel="1">
      <c r="A117" s="310"/>
      <c r="B117" s="4"/>
      <c r="C117" s="493"/>
      <c r="D117" s="493"/>
      <c r="E117" s="237"/>
      <c r="F117" s="138"/>
      <c r="G117" s="138"/>
      <c r="H117" s="5"/>
      <c r="I117" s="5"/>
      <c r="J117" s="112"/>
      <c r="K117" s="138"/>
      <c r="L117" s="107"/>
      <c r="M117" s="66"/>
      <c r="N117" s="9"/>
      <c r="O117" s="107"/>
      <c r="P117" s="138"/>
      <c r="Q117" s="364"/>
      <c r="R117" s="138"/>
      <c r="S117" s="404"/>
      <c r="T117" s="374"/>
    </row>
    <row r="118" spans="1:20" s="283" customFormat="1" ht="12.75" hidden="1" outlineLevel="2">
      <c r="A118" s="308"/>
      <c r="B118" s="30" t="s">
        <v>35</v>
      </c>
      <c r="C118" s="494"/>
      <c r="D118" s="494"/>
      <c r="E118" s="243" t="s">
        <v>148</v>
      </c>
      <c r="F118" s="131"/>
      <c r="G118" s="131"/>
      <c r="H118" s="29" t="s">
        <v>28</v>
      </c>
      <c r="I118" s="92"/>
      <c r="J118" s="70"/>
      <c r="K118" s="131"/>
      <c r="L118" s="98"/>
      <c r="M118" s="29"/>
      <c r="N118" s="27"/>
      <c r="O118" s="98"/>
      <c r="P118" s="131" t="s">
        <v>104</v>
      </c>
      <c r="Q118" s="92" t="s">
        <v>105</v>
      </c>
      <c r="R118" s="131"/>
      <c r="S118" s="405"/>
      <c r="T118" s="375"/>
    </row>
    <row r="119" spans="1:20" s="286" customFormat="1" ht="12.75" hidden="1" outlineLevel="2">
      <c r="A119" s="314"/>
      <c r="B119" s="40"/>
      <c r="C119" s="495"/>
      <c r="D119" s="495"/>
      <c r="E119" s="239" t="s">
        <v>149</v>
      </c>
      <c r="F119" s="134"/>
      <c r="G119" s="134"/>
      <c r="H119" s="26" t="s">
        <v>28</v>
      </c>
      <c r="I119" s="94"/>
      <c r="J119" s="74"/>
      <c r="K119" s="134"/>
      <c r="L119" s="102"/>
      <c r="M119" s="26"/>
      <c r="N119" s="14"/>
      <c r="O119" s="102"/>
      <c r="P119" s="163">
        <f>IF(P121&gt;0,P120/P121,0)</f>
        <v>0</v>
      </c>
      <c r="Q119" s="365">
        <f>IF(Q121&gt;0,Q120/Q121,0)</f>
        <v>0</v>
      </c>
      <c r="R119" s="132"/>
      <c r="S119" s="102"/>
      <c r="T119" s="134"/>
    </row>
    <row r="120" spans="1:20" s="286" customFormat="1" ht="12.75" hidden="1" outlineLevel="2">
      <c r="A120" s="314"/>
      <c r="B120" s="40"/>
      <c r="C120" s="495"/>
      <c r="D120" s="495"/>
      <c r="E120" s="239" t="s">
        <v>171</v>
      </c>
      <c r="F120" s="134"/>
      <c r="G120" s="134"/>
      <c r="H120" s="26"/>
      <c r="I120" s="94"/>
      <c r="J120" s="74"/>
      <c r="K120" s="134"/>
      <c r="L120" s="102"/>
      <c r="M120" s="26"/>
      <c r="N120" s="14"/>
      <c r="O120" s="102"/>
      <c r="P120" s="163">
        <f>P123</f>
        <v>0</v>
      </c>
      <c r="Q120" s="366">
        <f>Q123</f>
        <v>0</v>
      </c>
      <c r="R120" s="163"/>
      <c r="S120" s="102"/>
      <c r="T120" s="134"/>
    </row>
    <row r="121" spans="1:20" s="286" customFormat="1" ht="12.75" hidden="1" outlineLevel="2">
      <c r="A121" s="314"/>
      <c r="B121" s="40"/>
      <c r="C121" s="495"/>
      <c r="D121" s="495"/>
      <c r="E121" s="239" t="s">
        <v>172</v>
      </c>
      <c r="F121" s="134"/>
      <c r="G121" s="134"/>
      <c r="H121" s="26"/>
      <c r="I121" s="94"/>
      <c r="J121" s="74"/>
      <c r="K121" s="134"/>
      <c r="L121" s="102"/>
      <c r="M121" s="26"/>
      <c r="N121" s="14"/>
      <c r="O121" s="102"/>
      <c r="P121" s="163">
        <f>$D123</f>
        <v>3</v>
      </c>
      <c r="Q121" s="366">
        <f>$D123</f>
        <v>3</v>
      </c>
      <c r="R121" s="163"/>
      <c r="S121" s="102"/>
      <c r="T121" s="134"/>
    </row>
    <row r="122" spans="1:20" s="290" customFormat="1" ht="12.75" hidden="1" outlineLevel="3">
      <c r="A122" s="319"/>
      <c r="B122" s="32"/>
      <c r="C122" s="496" t="s">
        <v>124</v>
      </c>
      <c r="D122" s="496" t="s">
        <v>189</v>
      </c>
      <c r="E122" s="244" t="s">
        <v>145</v>
      </c>
      <c r="F122" s="199" t="s">
        <v>193</v>
      </c>
      <c r="G122" s="199" t="s">
        <v>194</v>
      </c>
      <c r="H122" s="196" t="s">
        <v>28</v>
      </c>
      <c r="I122" s="197"/>
      <c r="J122" s="205"/>
      <c r="K122" s="200"/>
      <c r="L122" s="203" t="s">
        <v>190</v>
      </c>
      <c r="M122" s="196"/>
      <c r="N122" s="201"/>
      <c r="O122" s="188"/>
      <c r="P122" s="200" t="s">
        <v>106</v>
      </c>
      <c r="Q122" s="197" t="s">
        <v>107</v>
      </c>
      <c r="R122" s="200"/>
      <c r="S122" s="406"/>
      <c r="T122" s="384"/>
    </row>
    <row r="123" spans="1:20" s="285" customFormat="1" ht="12.75" hidden="1" outlineLevel="3">
      <c r="A123" s="316"/>
      <c r="B123" s="41"/>
      <c r="C123" s="497">
        <f>SUM(C124:C128)</f>
        <v>3</v>
      </c>
      <c r="D123" s="497">
        <f>SUM(D124:D128)</f>
        <v>3</v>
      </c>
      <c r="E123" s="244" t="s">
        <v>146</v>
      </c>
      <c r="F123" s="136">
        <f>SUM(F124:F128)</f>
        <v>0</v>
      </c>
      <c r="G123" s="136">
        <f>SUM(G124:G128)</f>
        <v>0</v>
      </c>
      <c r="H123" s="18" t="s">
        <v>28</v>
      </c>
      <c r="I123" s="95"/>
      <c r="J123" s="82"/>
      <c r="K123" s="136"/>
      <c r="L123" s="104">
        <f>SUM(L124:L128)</f>
        <v>0</v>
      </c>
      <c r="M123" s="18"/>
      <c r="N123" s="8"/>
      <c r="O123" s="104"/>
      <c r="P123" s="136">
        <f>SUM(P124:P128)</f>
        <v>0</v>
      </c>
      <c r="Q123" s="95">
        <f>SUM(Q124:Q128)</f>
        <v>0</v>
      </c>
      <c r="R123" s="136"/>
      <c r="S123" s="407"/>
      <c r="T123" s="385"/>
    </row>
    <row r="124" spans="1:20" s="288" customFormat="1" ht="6.75" customHeight="1" hidden="1" outlineLevel="2" collapsed="1">
      <c r="A124" s="320"/>
      <c r="B124" s="44"/>
      <c r="C124" s="498"/>
      <c r="D124" s="498"/>
      <c r="E124" s="234"/>
      <c r="F124" s="130"/>
      <c r="G124" s="130"/>
      <c r="H124" s="45"/>
      <c r="I124" s="45"/>
      <c r="J124" s="115"/>
      <c r="K124" s="141"/>
      <c r="L124" s="97"/>
      <c r="M124" s="61"/>
      <c r="N124" s="46"/>
      <c r="O124" s="97"/>
      <c r="P124" s="130"/>
      <c r="Q124" s="370"/>
      <c r="R124" s="130"/>
      <c r="S124" s="408"/>
      <c r="T124" s="376"/>
    </row>
    <row r="125" spans="1:20" ht="63.75" outlineLevel="1" collapsed="1">
      <c r="A125" s="529" t="s">
        <v>356</v>
      </c>
      <c r="B125" s="2" t="s">
        <v>26</v>
      </c>
      <c r="C125" s="525">
        <v>1</v>
      </c>
      <c r="D125" s="525">
        <v>1</v>
      </c>
      <c r="E125" s="233" t="s">
        <v>28</v>
      </c>
      <c r="F125" s="445">
        <v>0</v>
      </c>
      <c r="G125" s="445">
        <v>0</v>
      </c>
      <c r="H125" s="172"/>
      <c r="I125" s="173"/>
      <c r="J125" s="83"/>
      <c r="K125" s="174"/>
      <c r="L125" s="463">
        <v>0</v>
      </c>
      <c r="M125" s="178"/>
      <c r="N125" s="179"/>
      <c r="O125" s="180"/>
      <c r="P125" s="500">
        <v>0</v>
      </c>
      <c r="Q125" s="463">
        <v>0</v>
      </c>
      <c r="R125" s="527" t="s">
        <v>355</v>
      </c>
      <c r="S125" s="531" t="s">
        <v>357</v>
      </c>
      <c r="T125" s="528">
        <v>4</v>
      </c>
    </row>
    <row r="126" spans="1:20" ht="38.25" outlineLevel="1">
      <c r="A126" s="529" t="s">
        <v>303</v>
      </c>
      <c r="B126" s="2" t="s">
        <v>26</v>
      </c>
      <c r="C126" s="525">
        <v>1</v>
      </c>
      <c r="D126" s="525">
        <v>1</v>
      </c>
      <c r="E126" s="233" t="s">
        <v>28</v>
      </c>
      <c r="F126" s="445">
        <v>0</v>
      </c>
      <c r="G126" s="445">
        <v>0</v>
      </c>
      <c r="H126" s="176"/>
      <c r="I126" s="177"/>
      <c r="J126" s="83"/>
      <c r="K126" s="106"/>
      <c r="L126" s="463">
        <v>0</v>
      </c>
      <c r="M126" s="182"/>
      <c r="N126" s="119"/>
      <c r="O126" s="158"/>
      <c r="P126" s="500">
        <v>0</v>
      </c>
      <c r="Q126" s="463">
        <v>0</v>
      </c>
      <c r="R126" s="527" t="s">
        <v>354</v>
      </c>
      <c r="S126" s="531" t="s">
        <v>358</v>
      </c>
      <c r="T126" s="528">
        <v>5</v>
      </c>
    </row>
    <row r="127" spans="1:20" ht="89.25" outlineLevel="1">
      <c r="A127" s="518" t="s">
        <v>307</v>
      </c>
      <c r="B127" s="2" t="s">
        <v>26</v>
      </c>
      <c r="C127" s="525">
        <v>1</v>
      </c>
      <c r="D127" s="525">
        <v>1</v>
      </c>
      <c r="E127" s="233" t="s">
        <v>28</v>
      </c>
      <c r="F127" s="445">
        <v>0</v>
      </c>
      <c r="G127" s="445">
        <v>0</v>
      </c>
      <c r="H127" s="176"/>
      <c r="I127" s="177"/>
      <c r="J127" s="83"/>
      <c r="K127" s="106"/>
      <c r="L127" s="463">
        <v>0</v>
      </c>
      <c r="M127" s="182"/>
      <c r="N127" s="119"/>
      <c r="O127" s="158"/>
      <c r="P127" s="500">
        <v>0</v>
      </c>
      <c r="Q127" s="463">
        <v>0</v>
      </c>
      <c r="R127" s="527" t="s">
        <v>352</v>
      </c>
      <c r="S127" s="531" t="s">
        <v>359</v>
      </c>
      <c r="T127" s="528">
        <v>3</v>
      </c>
    </row>
    <row r="128" spans="1:20" s="285" customFormat="1" ht="5.25" customHeight="1" outlineLevel="1">
      <c r="A128" s="310"/>
      <c r="B128" s="4"/>
      <c r="C128" s="493"/>
      <c r="D128" s="493"/>
      <c r="E128" s="237"/>
      <c r="F128" s="138"/>
      <c r="G128" s="138"/>
      <c r="H128" s="5"/>
      <c r="I128" s="5"/>
      <c r="J128" s="112"/>
      <c r="K128" s="138"/>
      <c r="L128" s="107"/>
      <c r="M128" s="66"/>
      <c r="N128" s="9"/>
      <c r="O128" s="107"/>
      <c r="P128" s="138"/>
      <c r="Q128" s="364"/>
      <c r="R128" s="138"/>
      <c r="S128" s="404"/>
      <c r="T128" s="374"/>
    </row>
    <row r="129" spans="1:20" s="283" customFormat="1" ht="12.75" hidden="1" outlineLevel="2">
      <c r="A129" s="308"/>
      <c r="B129" s="30" t="s">
        <v>36</v>
      </c>
      <c r="C129" s="494"/>
      <c r="D129" s="494"/>
      <c r="E129" s="243" t="s">
        <v>148</v>
      </c>
      <c r="F129" s="131"/>
      <c r="G129" s="131"/>
      <c r="H129" s="29" t="s">
        <v>28</v>
      </c>
      <c r="I129" s="92"/>
      <c r="J129" s="70"/>
      <c r="K129" s="131"/>
      <c r="L129" s="98"/>
      <c r="M129" s="29"/>
      <c r="N129" s="27"/>
      <c r="O129" s="98"/>
      <c r="P129" s="131" t="s">
        <v>108</v>
      </c>
      <c r="Q129" s="92" t="s">
        <v>109</v>
      </c>
      <c r="R129" s="131"/>
      <c r="S129" s="405"/>
      <c r="T129" s="375"/>
    </row>
    <row r="130" spans="1:20" s="286" customFormat="1" ht="12.75" hidden="1" outlineLevel="2">
      <c r="A130" s="314"/>
      <c r="B130" s="40"/>
      <c r="C130" s="495"/>
      <c r="D130" s="495"/>
      <c r="E130" s="239" t="s">
        <v>149</v>
      </c>
      <c r="F130" s="134"/>
      <c r="G130" s="134"/>
      <c r="H130" s="26" t="s">
        <v>28</v>
      </c>
      <c r="I130" s="94"/>
      <c r="J130" s="74"/>
      <c r="K130" s="134"/>
      <c r="L130" s="102"/>
      <c r="M130" s="26"/>
      <c r="N130" s="14"/>
      <c r="O130" s="102"/>
      <c r="P130" s="163">
        <f>IF(P132&gt;0,P131/P132,0)</f>
        <v>0</v>
      </c>
      <c r="Q130" s="365">
        <f>IF(Q132&gt;0,Q131/Q132,0)</f>
        <v>0</v>
      </c>
      <c r="R130" s="132"/>
      <c r="S130" s="102"/>
      <c r="T130" s="134"/>
    </row>
    <row r="131" spans="1:20" s="286" customFormat="1" ht="12.75" hidden="1" outlineLevel="2">
      <c r="A131" s="314"/>
      <c r="B131" s="40"/>
      <c r="C131" s="495"/>
      <c r="D131" s="495"/>
      <c r="E131" s="239" t="s">
        <v>171</v>
      </c>
      <c r="F131" s="134"/>
      <c r="G131" s="134"/>
      <c r="H131" s="26"/>
      <c r="I131" s="94"/>
      <c r="J131" s="74"/>
      <c r="K131" s="134"/>
      <c r="L131" s="102"/>
      <c r="M131" s="26"/>
      <c r="N131" s="14"/>
      <c r="O131" s="102"/>
      <c r="P131" s="163">
        <f>P134</f>
        <v>0</v>
      </c>
      <c r="Q131" s="366">
        <f>Q134</f>
        <v>0</v>
      </c>
      <c r="R131" s="163"/>
      <c r="S131" s="102"/>
      <c r="T131" s="134"/>
    </row>
    <row r="132" spans="1:20" s="286" customFormat="1" ht="12.75" hidden="1" outlineLevel="2">
      <c r="A132" s="314"/>
      <c r="B132" s="40"/>
      <c r="C132" s="495"/>
      <c r="D132" s="495"/>
      <c r="E132" s="239" t="s">
        <v>172</v>
      </c>
      <c r="F132" s="134"/>
      <c r="G132" s="134"/>
      <c r="H132" s="26"/>
      <c r="I132" s="94"/>
      <c r="J132" s="74"/>
      <c r="K132" s="134"/>
      <c r="L132" s="102"/>
      <c r="M132" s="26"/>
      <c r="N132" s="14"/>
      <c r="O132" s="102"/>
      <c r="P132" s="163">
        <f>$D134</f>
        <v>1</v>
      </c>
      <c r="Q132" s="366">
        <f>$D134</f>
        <v>1</v>
      </c>
      <c r="R132" s="163"/>
      <c r="S132" s="102"/>
      <c r="T132" s="134"/>
    </row>
    <row r="133" spans="1:20" s="290" customFormat="1" ht="12.75" hidden="1" outlineLevel="3">
      <c r="A133" s="319"/>
      <c r="B133" s="32"/>
      <c r="C133" s="496" t="s">
        <v>124</v>
      </c>
      <c r="D133" s="496" t="s">
        <v>191</v>
      </c>
      <c r="E133" s="244" t="s">
        <v>145</v>
      </c>
      <c r="F133" s="199" t="s">
        <v>195</v>
      </c>
      <c r="G133" s="199" t="s">
        <v>196</v>
      </c>
      <c r="H133" s="196" t="s">
        <v>28</v>
      </c>
      <c r="I133" s="197"/>
      <c r="J133" s="205"/>
      <c r="K133" s="200"/>
      <c r="L133" s="203" t="s">
        <v>192</v>
      </c>
      <c r="M133" s="196"/>
      <c r="N133" s="201"/>
      <c r="O133" s="188"/>
      <c r="P133" s="200" t="s">
        <v>110</v>
      </c>
      <c r="Q133" s="197" t="s">
        <v>111</v>
      </c>
      <c r="R133" s="200"/>
      <c r="S133" s="406"/>
      <c r="T133" s="384"/>
    </row>
    <row r="134" spans="1:20" s="285" customFormat="1" ht="12.75" hidden="1" outlineLevel="3">
      <c r="A134" s="316"/>
      <c r="B134" s="41"/>
      <c r="C134" s="497">
        <f>SUM(C135:C137)</f>
        <v>1</v>
      </c>
      <c r="D134" s="497">
        <f>SUM(D135:D137)</f>
        <v>1</v>
      </c>
      <c r="E134" s="244" t="s">
        <v>146</v>
      </c>
      <c r="F134" s="136">
        <f>SUM(F135:F137)</f>
        <v>0</v>
      </c>
      <c r="G134" s="136">
        <f>SUM(G135:G137)</f>
        <v>0</v>
      </c>
      <c r="H134" s="18" t="s">
        <v>28</v>
      </c>
      <c r="I134" s="95"/>
      <c r="J134" s="82"/>
      <c r="K134" s="136"/>
      <c r="L134" s="104">
        <f>SUM(L135:L137)</f>
        <v>0</v>
      </c>
      <c r="M134" s="18"/>
      <c r="N134" s="8"/>
      <c r="O134" s="104"/>
      <c r="P134" s="136">
        <f>SUM(P135:P137)</f>
        <v>0</v>
      </c>
      <c r="Q134" s="95">
        <f>SUM(Q135:Q137)</f>
        <v>0</v>
      </c>
      <c r="R134" s="136"/>
      <c r="S134" s="407"/>
      <c r="T134" s="385"/>
    </row>
    <row r="135" spans="1:20" s="288" customFormat="1" ht="6.75" customHeight="1" hidden="1" outlineLevel="2" collapsed="1">
      <c r="A135" s="320"/>
      <c r="B135" s="44"/>
      <c r="C135" s="498"/>
      <c r="D135" s="498"/>
      <c r="E135" s="234"/>
      <c r="F135" s="130"/>
      <c r="G135" s="130"/>
      <c r="H135" s="45"/>
      <c r="I135" s="45"/>
      <c r="J135" s="115"/>
      <c r="K135" s="141"/>
      <c r="L135" s="97"/>
      <c r="M135" s="61"/>
      <c r="N135" s="46"/>
      <c r="O135" s="97"/>
      <c r="P135" s="130"/>
      <c r="Q135" s="370"/>
      <c r="R135" s="130"/>
      <c r="S135" s="408"/>
      <c r="T135" s="376"/>
    </row>
    <row r="136" spans="1:20" ht="25.5" outlineLevel="1" collapsed="1">
      <c r="A136" s="510" t="s">
        <v>303</v>
      </c>
      <c r="B136" s="2" t="s">
        <v>27</v>
      </c>
      <c r="C136" s="492">
        <v>1</v>
      </c>
      <c r="D136" s="492">
        <v>1</v>
      </c>
      <c r="E136" s="233" t="s">
        <v>28</v>
      </c>
      <c r="F136" s="445">
        <v>0</v>
      </c>
      <c r="G136" s="445">
        <v>0</v>
      </c>
      <c r="H136" s="172"/>
      <c r="I136" s="173"/>
      <c r="J136" s="83"/>
      <c r="K136" s="174"/>
      <c r="L136" s="463">
        <v>0</v>
      </c>
      <c r="M136" s="178"/>
      <c r="N136" s="179"/>
      <c r="O136" s="180"/>
      <c r="P136" s="500">
        <v>0</v>
      </c>
      <c r="Q136" s="463">
        <v>0</v>
      </c>
      <c r="R136" s="527" t="s">
        <v>360</v>
      </c>
      <c r="S136" s="531" t="s">
        <v>361</v>
      </c>
      <c r="T136" s="528">
        <v>1</v>
      </c>
    </row>
    <row r="137" spans="1:20" s="285" customFormat="1" ht="5.25" customHeight="1" outlineLevel="1">
      <c r="A137" s="310"/>
      <c r="B137" s="4"/>
      <c r="C137" s="493"/>
      <c r="D137" s="493"/>
      <c r="E137" s="237"/>
      <c r="F137" s="138"/>
      <c r="G137" s="138"/>
      <c r="H137" s="5"/>
      <c r="I137" s="5"/>
      <c r="J137" s="112"/>
      <c r="K137" s="138"/>
      <c r="L137" s="107"/>
      <c r="M137" s="66"/>
      <c r="N137" s="9"/>
      <c r="O137" s="107"/>
      <c r="P137" s="138"/>
      <c r="Q137" s="364"/>
      <c r="R137" s="138"/>
      <c r="S137" s="404"/>
      <c r="T137" s="374"/>
    </row>
    <row r="138" spans="1:20" s="283" customFormat="1" ht="12.75" hidden="1" outlineLevel="2">
      <c r="A138" s="308"/>
      <c r="B138" s="30" t="s">
        <v>40</v>
      </c>
      <c r="C138" s="494"/>
      <c r="D138" s="494"/>
      <c r="E138" s="243" t="s">
        <v>148</v>
      </c>
      <c r="F138" s="131"/>
      <c r="G138" s="131"/>
      <c r="H138" s="29" t="s">
        <v>28</v>
      </c>
      <c r="I138" s="92"/>
      <c r="J138" s="70"/>
      <c r="K138" s="131"/>
      <c r="L138" s="98"/>
      <c r="M138" s="29"/>
      <c r="N138" s="27"/>
      <c r="O138" s="98"/>
      <c r="P138" s="131" t="s">
        <v>112</v>
      </c>
      <c r="Q138" s="92" t="s">
        <v>113</v>
      </c>
      <c r="R138" s="131"/>
      <c r="S138" s="405"/>
      <c r="T138" s="375"/>
    </row>
    <row r="139" spans="1:20" s="286" customFormat="1" ht="12.75" hidden="1" outlineLevel="2">
      <c r="A139" s="314"/>
      <c r="B139" s="40"/>
      <c r="C139" s="495"/>
      <c r="D139" s="495"/>
      <c r="E139" s="239" t="s">
        <v>149</v>
      </c>
      <c r="F139" s="134"/>
      <c r="G139" s="134"/>
      <c r="H139" s="26" t="s">
        <v>28</v>
      </c>
      <c r="I139" s="94"/>
      <c r="J139" s="74"/>
      <c r="K139" s="134"/>
      <c r="L139" s="102"/>
      <c r="M139" s="26"/>
      <c r="N139" s="14"/>
      <c r="O139" s="102"/>
      <c r="P139" s="163">
        <f>IF($D143&gt;0,P143/$D143,0)</f>
        <v>0</v>
      </c>
      <c r="Q139" s="371">
        <f>IF($D143&gt;0,Q143/$D143,0)</f>
        <v>0</v>
      </c>
      <c r="R139" s="132"/>
      <c r="S139" s="102"/>
      <c r="T139" s="134"/>
    </row>
    <row r="140" spans="1:20" s="286" customFormat="1" ht="12.75" hidden="1" outlineLevel="2">
      <c r="A140" s="314"/>
      <c r="B140" s="40"/>
      <c r="C140" s="495"/>
      <c r="D140" s="495"/>
      <c r="E140" s="239" t="s">
        <v>171</v>
      </c>
      <c r="F140" s="134"/>
      <c r="G140" s="134"/>
      <c r="H140" s="26"/>
      <c r="I140" s="94"/>
      <c r="J140" s="74"/>
      <c r="K140" s="134"/>
      <c r="L140" s="102"/>
      <c r="M140" s="26"/>
      <c r="N140" s="14"/>
      <c r="O140" s="102"/>
      <c r="P140" s="163">
        <f>P143</f>
        <v>1</v>
      </c>
      <c r="Q140" s="366">
        <f>Q143</f>
        <v>0</v>
      </c>
      <c r="R140" s="163"/>
      <c r="S140" s="102"/>
      <c r="T140" s="134"/>
    </row>
    <row r="141" spans="1:20" s="286" customFormat="1" ht="12.75" hidden="1" outlineLevel="2">
      <c r="A141" s="314"/>
      <c r="B141" s="40"/>
      <c r="C141" s="495"/>
      <c r="D141" s="495"/>
      <c r="E141" s="239" t="s">
        <v>172</v>
      </c>
      <c r="F141" s="134"/>
      <c r="G141" s="134"/>
      <c r="H141" s="26"/>
      <c r="I141" s="94"/>
      <c r="J141" s="74"/>
      <c r="K141" s="134"/>
      <c r="L141" s="102"/>
      <c r="M141" s="26"/>
      <c r="N141" s="14"/>
      <c r="O141" s="102"/>
      <c r="P141" s="163">
        <f>$D143</f>
        <v>0</v>
      </c>
      <c r="Q141" s="366">
        <f>$D143</f>
        <v>0</v>
      </c>
      <c r="R141" s="163"/>
      <c r="S141" s="102"/>
      <c r="T141" s="134"/>
    </row>
    <row r="142" spans="1:20" s="290" customFormat="1" ht="12.75" hidden="1" outlineLevel="3">
      <c r="A142" s="319"/>
      <c r="B142" s="32"/>
      <c r="C142" s="496" t="s">
        <v>124</v>
      </c>
      <c r="D142" s="496" t="s">
        <v>125</v>
      </c>
      <c r="E142" s="244" t="s">
        <v>145</v>
      </c>
      <c r="F142" s="199" t="s">
        <v>143</v>
      </c>
      <c r="G142" s="199" t="s">
        <v>144</v>
      </c>
      <c r="H142" s="196" t="s">
        <v>28</v>
      </c>
      <c r="I142" s="197"/>
      <c r="J142" s="205"/>
      <c r="K142" s="200"/>
      <c r="L142" s="203" t="s">
        <v>136</v>
      </c>
      <c r="M142" s="196"/>
      <c r="N142" s="201"/>
      <c r="O142" s="188"/>
      <c r="P142" s="200" t="s">
        <v>114</v>
      </c>
      <c r="Q142" s="197" t="s">
        <v>115</v>
      </c>
      <c r="R142" s="200"/>
      <c r="S142" s="406"/>
      <c r="T142" s="384"/>
    </row>
    <row r="143" spans="1:20" s="285" customFormat="1" ht="12.75" hidden="1" outlineLevel="3">
      <c r="A143" s="316"/>
      <c r="B143" s="41"/>
      <c r="C143" s="497">
        <f>SUM(C144:C146)</f>
        <v>1</v>
      </c>
      <c r="D143" s="497">
        <f>SUM(D144:D146)</f>
        <v>0</v>
      </c>
      <c r="E143" s="244" t="s">
        <v>146</v>
      </c>
      <c r="F143" s="136">
        <f>SUM(F144:F146)</f>
        <v>1</v>
      </c>
      <c r="G143" s="136">
        <f>SUM(G144:G146)</f>
        <v>0</v>
      </c>
      <c r="H143" s="18" t="s">
        <v>28</v>
      </c>
      <c r="I143" s="95"/>
      <c r="J143" s="82"/>
      <c r="K143" s="136"/>
      <c r="L143" s="104">
        <f>SUM(L144:L146)</f>
        <v>0</v>
      </c>
      <c r="M143" s="18"/>
      <c r="N143" s="8"/>
      <c r="O143" s="104"/>
      <c r="P143" s="136">
        <f>SUM(P144:P146)</f>
        <v>1</v>
      </c>
      <c r="Q143" s="95">
        <f>SUM(Q144:Q146)</f>
        <v>0</v>
      </c>
      <c r="R143" s="136"/>
      <c r="S143" s="407"/>
      <c r="T143" s="385"/>
    </row>
    <row r="144" spans="1:20" s="288" customFormat="1" ht="6.75" customHeight="1" hidden="1" outlineLevel="2" collapsed="1">
      <c r="A144" s="320"/>
      <c r="B144" s="44"/>
      <c r="C144" s="498"/>
      <c r="D144" s="498"/>
      <c r="E144" s="234"/>
      <c r="F144" s="130"/>
      <c r="G144" s="130"/>
      <c r="H144" s="45"/>
      <c r="I144" s="45"/>
      <c r="J144" s="115"/>
      <c r="K144" s="141"/>
      <c r="L144" s="97"/>
      <c r="M144" s="61"/>
      <c r="N144" s="46"/>
      <c r="O144" s="97"/>
      <c r="P144" s="130"/>
      <c r="Q144" s="370"/>
      <c r="R144" s="130"/>
      <c r="S144" s="408"/>
      <c r="T144" s="376"/>
    </row>
    <row r="145" spans="1:20" ht="25.5" outlineLevel="1" collapsed="1">
      <c r="A145" s="510" t="s">
        <v>338</v>
      </c>
      <c r="B145" s="2" t="s">
        <v>166</v>
      </c>
      <c r="C145" s="492">
        <v>1</v>
      </c>
      <c r="D145" s="492">
        <v>0</v>
      </c>
      <c r="E145" s="233" t="s">
        <v>28</v>
      </c>
      <c r="F145" s="445">
        <v>1</v>
      </c>
      <c r="G145" s="445">
        <v>0</v>
      </c>
      <c r="H145" s="172"/>
      <c r="I145" s="173"/>
      <c r="J145" s="83"/>
      <c r="K145" s="174"/>
      <c r="L145" s="463">
        <v>0</v>
      </c>
      <c r="M145" s="178"/>
      <c r="N145" s="179"/>
      <c r="O145" s="180"/>
      <c r="P145" s="500">
        <v>1</v>
      </c>
      <c r="Q145" s="463">
        <v>0</v>
      </c>
      <c r="R145" s="527" t="s">
        <v>351</v>
      </c>
      <c r="S145" s="502"/>
      <c r="T145" s="528">
        <v>23</v>
      </c>
    </row>
    <row r="146" spans="1:22" s="285" customFormat="1" ht="5.25" customHeight="1" outlineLevel="1">
      <c r="A146" s="310"/>
      <c r="B146" s="4"/>
      <c r="C146" s="515"/>
      <c r="D146" s="493"/>
      <c r="E146" s="237"/>
      <c r="F146" s="138"/>
      <c r="G146" s="138"/>
      <c r="H146" s="5"/>
      <c r="I146" s="5"/>
      <c r="J146" s="112"/>
      <c r="K146" s="138"/>
      <c r="L146" s="107"/>
      <c r="M146" s="66"/>
      <c r="N146" s="9"/>
      <c r="O146" s="107"/>
      <c r="P146" s="138"/>
      <c r="Q146" s="364"/>
      <c r="R146" s="138"/>
      <c r="S146" s="404"/>
      <c r="T146" s="374"/>
      <c r="V146" s="290"/>
    </row>
    <row r="147" spans="1:22" s="283" customFormat="1" ht="12.75" hidden="1" outlineLevel="2">
      <c r="A147" s="308"/>
      <c r="B147" s="30" t="s">
        <v>165</v>
      </c>
      <c r="C147" s="511"/>
      <c r="D147" s="494"/>
      <c r="E147" s="235"/>
      <c r="F147" s="131"/>
      <c r="G147" s="131"/>
      <c r="H147" s="29" t="s">
        <v>28</v>
      </c>
      <c r="I147" s="92"/>
      <c r="J147" s="70"/>
      <c r="K147" s="131"/>
      <c r="L147" s="98"/>
      <c r="M147" s="29"/>
      <c r="N147" s="27"/>
      <c r="O147" s="98"/>
      <c r="P147" s="131"/>
      <c r="Q147" s="92"/>
      <c r="R147" s="131"/>
      <c r="S147" s="405"/>
      <c r="T147" s="375"/>
      <c r="V147" s="290"/>
    </row>
    <row r="148" spans="1:20" s="290" customFormat="1" ht="12.75" hidden="1" outlineLevel="2">
      <c r="A148" s="319"/>
      <c r="B148" s="32"/>
      <c r="C148" s="512" t="s">
        <v>188</v>
      </c>
      <c r="D148" s="496"/>
      <c r="E148" s="241" t="s">
        <v>145</v>
      </c>
      <c r="F148" s="199" t="s">
        <v>167</v>
      </c>
      <c r="G148" s="199" t="s">
        <v>168</v>
      </c>
      <c r="H148" s="196" t="s">
        <v>28</v>
      </c>
      <c r="I148" s="197"/>
      <c r="J148" s="205"/>
      <c r="K148" s="200"/>
      <c r="L148" s="203" t="s">
        <v>169</v>
      </c>
      <c r="M148" s="196"/>
      <c r="N148" s="201"/>
      <c r="O148" s="188"/>
      <c r="P148" s="200"/>
      <c r="Q148" s="197"/>
      <c r="R148" s="200"/>
      <c r="S148" s="406"/>
      <c r="T148" s="384"/>
    </row>
    <row r="149" spans="1:22" s="285" customFormat="1" ht="12.75" hidden="1" outlineLevel="2">
      <c r="A149" s="316"/>
      <c r="B149" s="41"/>
      <c r="C149" s="513">
        <f>SUM(C150:C151)</f>
        <v>0</v>
      </c>
      <c r="D149" s="497"/>
      <c r="E149" s="241" t="s">
        <v>146</v>
      </c>
      <c r="F149" s="104">
        <f>SUM(F150:F151)</f>
        <v>0</v>
      </c>
      <c r="G149" s="104">
        <f>SUM(G150:G151)</f>
        <v>0</v>
      </c>
      <c r="H149" s="18" t="s">
        <v>28</v>
      </c>
      <c r="I149" s="95"/>
      <c r="J149" s="82"/>
      <c r="K149" s="136"/>
      <c r="L149" s="104">
        <f>SUM(L150:L151)</f>
        <v>0</v>
      </c>
      <c r="M149" s="18"/>
      <c r="N149" s="8"/>
      <c r="O149" s="104"/>
      <c r="P149" s="136"/>
      <c r="Q149" s="95"/>
      <c r="R149" s="136"/>
      <c r="S149" s="407"/>
      <c r="T149" s="385"/>
      <c r="V149" s="290"/>
    </row>
    <row r="150" spans="1:22" s="282" customFormat="1" ht="6.75" customHeight="1" hidden="1" outlineLevel="2">
      <c r="A150" s="307"/>
      <c r="B150" s="207"/>
      <c r="C150" s="514"/>
      <c r="D150" s="499"/>
      <c r="E150" s="234"/>
      <c r="F150" s="209"/>
      <c r="G150" s="209"/>
      <c r="H150" s="250"/>
      <c r="I150" s="250"/>
      <c r="J150" s="251"/>
      <c r="K150" s="252"/>
      <c r="L150" s="212"/>
      <c r="M150" s="213"/>
      <c r="N150" s="214"/>
      <c r="O150" s="212"/>
      <c r="P150" s="209"/>
      <c r="Q150" s="372"/>
      <c r="R150" s="209"/>
      <c r="S150" s="410"/>
      <c r="T150" s="378"/>
      <c r="V150" s="290"/>
    </row>
    <row r="151" spans="1:22" s="293" customFormat="1" ht="9.75" customHeight="1" collapsed="1" thickBot="1">
      <c r="A151" s="323"/>
      <c r="B151" s="324"/>
      <c r="C151" s="324"/>
      <c r="D151" s="325"/>
      <c r="E151" s="326"/>
      <c r="F151" s="327"/>
      <c r="G151" s="327"/>
      <c r="H151" s="328"/>
      <c r="I151" s="328"/>
      <c r="J151" s="329"/>
      <c r="K151" s="327"/>
      <c r="L151" s="330"/>
      <c r="M151" s="331"/>
      <c r="N151" s="332"/>
      <c r="O151" s="330"/>
      <c r="P151" s="327"/>
      <c r="Q151" s="383"/>
      <c r="R151" s="398"/>
      <c r="S151" s="411"/>
      <c r="T151" s="379"/>
      <c r="V151" s="386"/>
    </row>
    <row r="152" spans="1:22" s="274" customFormat="1" ht="12.75">
      <c r="A152" s="23"/>
      <c r="B152" s="23"/>
      <c r="C152" s="23"/>
      <c r="D152" s="23"/>
      <c r="E152" s="273"/>
      <c r="V152" s="386"/>
    </row>
    <row r="153" spans="1:21" ht="12.75">
      <c r="A153"/>
      <c r="B153" s="42"/>
      <c r="C153"/>
      <c r="D153"/>
      <c r="U153" s="290"/>
    </row>
    <row r="154" ht="13.5" thickBot="1">
      <c r="U154" s="290"/>
    </row>
    <row r="155" spans="1:21" ht="12.75">
      <c r="A155" s="429" t="s">
        <v>243</v>
      </c>
      <c r="B155" s="427" t="s">
        <v>200</v>
      </c>
      <c r="C155" s="413"/>
      <c r="D155" s="413"/>
      <c r="E155" s="414"/>
      <c r="F155" s="275"/>
      <c r="U155" s="290"/>
    </row>
    <row r="156" spans="1:21" ht="12.75">
      <c r="A156" s="430"/>
      <c r="B156" s="418"/>
      <c r="C156" s="412"/>
      <c r="D156" s="412"/>
      <c r="E156" s="415"/>
      <c r="F156" s="275"/>
      <c r="U156" s="290"/>
    </row>
    <row r="157" spans="1:21" ht="12.75">
      <c r="A157" s="430">
        <v>0</v>
      </c>
      <c r="B157" s="424" t="s">
        <v>244</v>
      </c>
      <c r="C157" s="412"/>
      <c r="D157" s="412"/>
      <c r="E157" s="415"/>
      <c r="F157" s="275"/>
      <c r="U157" s="290"/>
    </row>
    <row r="158" spans="1:21" ht="12.75">
      <c r="A158" s="430"/>
      <c r="B158" s="418"/>
      <c r="C158" s="412"/>
      <c r="D158" s="412"/>
      <c r="E158" s="415"/>
      <c r="F158" s="275"/>
      <c r="U158" s="290"/>
    </row>
    <row r="159" spans="1:21" ht="12.75">
      <c r="A159" s="430"/>
      <c r="B159" s="419" t="s">
        <v>214</v>
      </c>
      <c r="C159" s="412"/>
      <c r="D159" s="412"/>
      <c r="E159" s="415"/>
      <c r="F159" s="275"/>
      <c r="U159" s="290"/>
    </row>
    <row r="160" spans="1:21" ht="12.75">
      <c r="A160" s="430" t="s">
        <v>269</v>
      </c>
      <c r="B160" s="420" t="s">
        <v>201</v>
      </c>
      <c r="C160" s="412"/>
      <c r="D160" s="412"/>
      <c r="E160" s="415"/>
      <c r="F160" s="275"/>
      <c r="U160" s="290"/>
    </row>
    <row r="161" spans="1:21" ht="12.75">
      <c r="A161" s="430" t="s">
        <v>270</v>
      </c>
      <c r="B161" s="421" t="s">
        <v>202</v>
      </c>
      <c r="C161" s="412"/>
      <c r="D161" s="412"/>
      <c r="E161" s="415"/>
      <c r="F161" s="275"/>
      <c r="U161" s="290"/>
    </row>
    <row r="162" spans="1:21" ht="12.75">
      <c r="A162" s="430" t="s">
        <v>271</v>
      </c>
      <c r="B162" s="421" t="s">
        <v>203</v>
      </c>
      <c r="C162" s="412"/>
      <c r="D162" s="412"/>
      <c r="E162" s="415"/>
      <c r="F162" s="275"/>
      <c r="U162" s="290"/>
    </row>
    <row r="163" spans="1:21" ht="12.75">
      <c r="A163" s="430" t="s">
        <v>272</v>
      </c>
      <c r="B163" s="421" t="s">
        <v>204</v>
      </c>
      <c r="C163" s="412"/>
      <c r="D163" s="412"/>
      <c r="E163" s="415"/>
      <c r="F163" s="275"/>
      <c r="U163" s="290"/>
    </row>
    <row r="164" spans="1:21" ht="12.75">
      <c r="A164" s="430" t="s">
        <v>273</v>
      </c>
      <c r="B164" s="420" t="s">
        <v>205</v>
      </c>
      <c r="C164" s="412"/>
      <c r="D164" s="412"/>
      <c r="E164" s="415"/>
      <c r="F164" s="275"/>
      <c r="U164" s="290"/>
    </row>
    <row r="165" spans="1:21" ht="12.75">
      <c r="A165" s="430" t="s">
        <v>274</v>
      </c>
      <c r="B165" s="420" t="s">
        <v>206</v>
      </c>
      <c r="C165" s="412"/>
      <c r="D165" s="412"/>
      <c r="E165" s="415"/>
      <c r="F165" s="275"/>
      <c r="U165" s="290"/>
    </row>
    <row r="166" spans="1:21" ht="12.75">
      <c r="A166" s="430" t="s">
        <v>275</v>
      </c>
      <c r="B166" s="422" t="s">
        <v>207</v>
      </c>
      <c r="C166" s="412"/>
      <c r="D166" s="412"/>
      <c r="E166" s="415"/>
      <c r="F166" s="275"/>
      <c r="U166" s="290"/>
    </row>
    <row r="167" spans="1:21" ht="12.75">
      <c r="A167" s="430" t="s">
        <v>276</v>
      </c>
      <c r="B167" s="421" t="s">
        <v>208</v>
      </c>
      <c r="C167" s="412"/>
      <c r="D167" s="412"/>
      <c r="E167" s="415"/>
      <c r="F167" s="275"/>
      <c r="U167" s="290"/>
    </row>
    <row r="168" spans="1:21" ht="12.75">
      <c r="A168" s="430" t="s">
        <v>277</v>
      </c>
      <c r="B168" s="421" t="s">
        <v>209</v>
      </c>
      <c r="C168" s="412"/>
      <c r="D168" s="412"/>
      <c r="E168" s="415"/>
      <c r="F168" s="275"/>
      <c r="U168" s="290"/>
    </row>
    <row r="169" spans="1:21" ht="12.75">
      <c r="A169" s="430"/>
      <c r="B169" s="420"/>
      <c r="C169" s="412"/>
      <c r="D169" s="412"/>
      <c r="E169" s="415"/>
      <c r="F169" s="275"/>
      <c r="U169" s="290"/>
    </row>
    <row r="170" spans="1:21" ht="12.75">
      <c r="A170" s="430"/>
      <c r="B170" s="423" t="s">
        <v>215</v>
      </c>
      <c r="C170" s="412"/>
      <c r="D170" s="412"/>
      <c r="E170" s="415"/>
      <c r="F170" s="275"/>
      <c r="U170" s="290"/>
    </row>
    <row r="171" spans="1:21" ht="12.75">
      <c r="A171" s="430" t="s">
        <v>278</v>
      </c>
      <c r="B171" s="420" t="s">
        <v>210</v>
      </c>
      <c r="C171" s="412"/>
      <c r="D171" s="412"/>
      <c r="E171" s="415"/>
      <c r="F171" s="275"/>
      <c r="U171" s="290"/>
    </row>
    <row r="172" spans="1:21" ht="12.75">
      <c r="A172" s="430" t="s">
        <v>279</v>
      </c>
      <c r="B172" s="420" t="s">
        <v>211</v>
      </c>
      <c r="C172" s="412"/>
      <c r="D172" s="412"/>
      <c r="E172" s="415"/>
      <c r="F172" s="275"/>
      <c r="U172" s="290"/>
    </row>
    <row r="173" spans="1:21" ht="12.75">
      <c r="A173" s="430" t="s">
        <v>280</v>
      </c>
      <c r="B173" s="424" t="s">
        <v>212</v>
      </c>
      <c r="C173" s="412"/>
      <c r="D173" s="412"/>
      <c r="E173" s="415"/>
      <c r="F173" s="275"/>
      <c r="U173" s="290"/>
    </row>
    <row r="174" spans="1:21" ht="12.75">
      <c r="A174" s="430" t="s">
        <v>281</v>
      </c>
      <c r="B174" s="420" t="s">
        <v>213</v>
      </c>
      <c r="C174" s="412"/>
      <c r="D174" s="412"/>
      <c r="E174" s="415"/>
      <c r="F174" s="275"/>
      <c r="U174" s="290"/>
    </row>
    <row r="175" spans="1:6" ht="12.75">
      <c r="A175" s="430"/>
      <c r="B175" s="420"/>
      <c r="C175" s="412"/>
      <c r="D175" s="412"/>
      <c r="E175" s="415"/>
      <c r="F175" s="275"/>
    </row>
    <row r="176" spans="1:6" ht="12.75">
      <c r="A176" s="430"/>
      <c r="B176" s="425" t="s">
        <v>216</v>
      </c>
      <c r="C176" s="412"/>
      <c r="D176" s="412"/>
      <c r="E176" s="415"/>
      <c r="F176" s="275"/>
    </row>
    <row r="177" spans="1:6" ht="12.75">
      <c r="A177" s="430" t="s">
        <v>282</v>
      </c>
      <c r="B177" s="420" t="s">
        <v>217</v>
      </c>
      <c r="C177" s="412"/>
      <c r="D177" s="412"/>
      <c r="E177" s="415"/>
      <c r="F177" s="275"/>
    </row>
    <row r="178" spans="1:6" ht="12.75">
      <c r="A178" s="430" t="s">
        <v>283</v>
      </c>
      <c r="B178" s="426" t="s">
        <v>218</v>
      </c>
      <c r="C178" s="412"/>
      <c r="D178" s="412"/>
      <c r="E178" s="415"/>
      <c r="F178" s="275"/>
    </row>
    <row r="179" spans="1:6" ht="12.75">
      <c r="A179" s="430" t="s">
        <v>284</v>
      </c>
      <c r="B179" s="421" t="s">
        <v>219</v>
      </c>
      <c r="C179" s="412"/>
      <c r="D179" s="412"/>
      <c r="E179" s="415"/>
      <c r="F179" s="275"/>
    </row>
    <row r="180" spans="1:6" ht="12.75">
      <c r="A180" s="430" t="s">
        <v>285</v>
      </c>
      <c r="B180" s="421" t="s">
        <v>220</v>
      </c>
      <c r="C180" s="412"/>
      <c r="D180" s="412"/>
      <c r="E180" s="415"/>
      <c r="F180" s="275"/>
    </row>
    <row r="181" spans="1:6" ht="12.75">
      <c r="A181" s="430" t="s">
        <v>286</v>
      </c>
      <c r="B181" s="421" t="s">
        <v>221</v>
      </c>
      <c r="C181" s="412"/>
      <c r="D181" s="412"/>
      <c r="E181" s="415"/>
      <c r="F181" s="275"/>
    </row>
    <row r="182" spans="1:6" ht="12.75">
      <c r="A182" s="430" t="s">
        <v>287</v>
      </c>
      <c r="B182" s="420" t="s">
        <v>222</v>
      </c>
      <c r="C182" s="412"/>
      <c r="D182" s="412"/>
      <c r="E182" s="415"/>
      <c r="F182" s="275"/>
    </row>
    <row r="183" spans="1:6" ht="12.75">
      <c r="A183" s="430" t="s">
        <v>288</v>
      </c>
      <c r="B183" s="420" t="s">
        <v>223</v>
      </c>
      <c r="C183" s="412"/>
      <c r="D183" s="412"/>
      <c r="E183" s="415"/>
      <c r="F183" s="275"/>
    </row>
    <row r="184" spans="1:6" ht="12.75">
      <c r="A184" s="430" t="s">
        <v>289</v>
      </c>
      <c r="B184" s="420" t="s">
        <v>224</v>
      </c>
      <c r="C184" s="412"/>
      <c r="D184" s="412"/>
      <c r="E184" s="415"/>
      <c r="F184" s="275"/>
    </row>
    <row r="185" spans="1:6" ht="12.75">
      <c r="A185" s="430" t="s">
        <v>290</v>
      </c>
      <c r="B185" s="420" t="s">
        <v>225</v>
      </c>
      <c r="C185" s="412"/>
      <c r="D185" s="412"/>
      <c r="E185" s="415"/>
      <c r="F185" s="275"/>
    </row>
    <row r="186" spans="1:6" ht="12.75">
      <c r="A186" s="430" t="s">
        <v>291</v>
      </c>
      <c r="B186" s="420" t="s">
        <v>226</v>
      </c>
      <c r="C186" s="412"/>
      <c r="D186" s="412"/>
      <c r="E186" s="415"/>
      <c r="F186" s="275"/>
    </row>
    <row r="187" spans="1:6" ht="12.75">
      <c r="A187" s="430" t="s">
        <v>292</v>
      </c>
      <c r="B187" s="420" t="s">
        <v>227</v>
      </c>
      <c r="C187" s="412"/>
      <c r="D187" s="412"/>
      <c r="E187" s="415"/>
      <c r="F187" s="275"/>
    </row>
    <row r="188" spans="1:6" ht="12.75">
      <c r="A188" s="430" t="s">
        <v>293</v>
      </c>
      <c r="B188" s="421" t="s">
        <v>228</v>
      </c>
      <c r="C188" s="412"/>
      <c r="D188" s="412"/>
      <c r="E188" s="415"/>
      <c r="F188" s="275"/>
    </row>
    <row r="189" spans="1:6" ht="12.75">
      <c r="A189" s="430" t="s">
        <v>294</v>
      </c>
      <c r="B189" s="421" t="s">
        <v>229</v>
      </c>
      <c r="C189" s="412"/>
      <c r="D189" s="412"/>
      <c r="E189" s="415"/>
      <c r="F189" s="275"/>
    </row>
    <row r="190" spans="1:6" ht="12.75">
      <c r="A190" s="430" t="s">
        <v>295</v>
      </c>
      <c r="B190" s="421" t="s">
        <v>230</v>
      </c>
      <c r="C190" s="412"/>
      <c r="D190" s="412"/>
      <c r="E190" s="415"/>
      <c r="F190" s="275"/>
    </row>
    <row r="191" spans="1:6" ht="12.75">
      <c r="A191" s="430" t="s">
        <v>296</v>
      </c>
      <c r="B191" s="420" t="s">
        <v>231</v>
      </c>
      <c r="C191" s="412"/>
      <c r="D191" s="412"/>
      <c r="E191" s="415"/>
      <c r="F191" s="275"/>
    </row>
    <row r="192" spans="1:6" ht="12.75">
      <c r="A192" s="430" t="s">
        <v>297</v>
      </c>
      <c r="B192" s="420" t="s">
        <v>232</v>
      </c>
      <c r="C192" s="412"/>
      <c r="D192" s="412"/>
      <c r="E192" s="415"/>
      <c r="F192" s="275"/>
    </row>
    <row r="193" spans="1:6" ht="12.75">
      <c r="A193" s="430" t="s">
        <v>298</v>
      </c>
      <c r="B193" s="420" t="s">
        <v>233</v>
      </c>
      <c r="C193" s="412"/>
      <c r="D193" s="412"/>
      <c r="E193" s="415"/>
      <c r="F193" s="275"/>
    </row>
    <row r="194" spans="1:6" ht="12.75">
      <c r="A194" s="430" t="s">
        <v>299</v>
      </c>
      <c r="B194" s="420" t="s">
        <v>234</v>
      </c>
      <c r="C194" s="412"/>
      <c r="D194" s="412"/>
      <c r="E194" s="415"/>
      <c r="F194" s="275"/>
    </row>
    <row r="195" spans="1:6" ht="12.75">
      <c r="A195" s="430" t="s">
        <v>300</v>
      </c>
      <c r="B195" s="420" t="s">
        <v>235</v>
      </c>
      <c r="C195" s="412"/>
      <c r="D195" s="412"/>
      <c r="E195" s="415"/>
      <c r="F195" s="275"/>
    </row>
    <row r="196" spans="1:6" ht="12.75">
      <c r="A196" s="430" t="s">
        <v>301</v>
      </c>
      <c r="B196" s="420" t="s">
        <v>236</v>
      </c>
      <c r="C196" s="412"/>
      <c r="D196" s="412"/>
      <c r="E196" s="415"/>
      <c r="F196" s="275"/>
    </row>
    <row r="197" spans="1:6" ht="13.5" thickBot="1">
      <c r="A197" s="430" t="s">
        <v>302</v>
      </c>
      <c r="B197" s="428" t="s">
        <v>237</v>
      </c>
      <c r="C197" s="416"/>
      <c r="D197" s="416"/>
      <c r="E197" s="417"/>
      <c r="F197" s="275"/>
    </row>
    <row r="198" spans="1:5" ht="12.75">
      <c r="A198"/>
      <c r="B198"/>
      <c r="C198"/>
      <c r="D198" s="275"/>
      <c r="E198" s="276"/>
    </row>
    <row r="199" spans="1:5" ht="12.75">
      <c r="A199"/>
      <c r="B199"/>
      <c r="C199"/>
      <c r="D199" s="275"/>
      <c r="E199" s="276"/>
    </row>
    <row r="200" spans="1:5" ht="12.75">
      <c r="A200"/>
      <c r="B200"/>
      <c r="C200"/>
      <c r="D200" s="275"/>
      <c r="E200" s="276"/>
    </row>
    <row r="201" spans="1:5" ht="12.75">
      <c r="A201"/>
      <c r="B201"/>
      <c r="C201"/>
      <c r="D201" s="275"/>
      <c r="E201" s="276"/>
    </row>
    <row r="202" spans="1:4" ht="12.75">
      <c r="A202"/>
      <c r="B202" s="290"/>
      <c r="C202"/>
      <c r="D202"/>
    </row>
    <row r="203" spans="1:4" ht="12.75">
      <c r="A203"/>
      <c r="B203" s="42"/>
      <c r="C203"/>
      <c r="D203"/>
    </row>
    <row r="204" spans="1:4" ht="12.75">
      <c r="A204"/>
      <c r="B204" s="42"/>
      <c r="C204"/>
      <c r="D204"/>
    </row>
    <row r="205" spans="1:4" ht="12.75">
      <c r="A205"/>
      <c r="B205" s="42"/>
      <c r="C205"/>
      <c r="D205"/>
    </row>
    <row r="206" spans="1:4" ht="12.75">
      <c r="A206"/>
      <c r="B206" s="42"/>
      <c r="C206"/>
      <c r="D206"/>
    </row>
    <row r="207" spans="1:4" ht="12.75">
      <c r="A207"/>
      <c r="C207"/>
      <c r="D207"/>
    </row>
    <row r="208" spans="1:4" ht="12.75">
      <c r="A208"/>
      <c r="C208"/>
      <c r="D208"/>
    </row>
    <row r="209" spans="1:4" ht="12.75">
      <c r="A209"/>
      <c r="C209"/>
      <c r="D209"/>
    </row>
    <row r="210" spans="1:4" ht="12.75">
      <c r="A210"/>
      <c r="C210"/>
      <c r="D210"/>
    </row>
    <row r="211" spans="1:4" ht="12.75">
      <c r="A211"/>
      <c r="C211"/>
      <c r="D211"/>
    </row>
    <row r="212" spans="1:4" ht="12.75">
      <c r="A212"/>
      <c r="C212"/>
      <c r="D212"/>
    </row>
    <row r="213" spans="1:4" ht="12.75">
      <c r="A213"/>
      <c r="C213"/>
      <c r="D213"/>
    </row>
    <row r="214" spans="1:4" ht="12.75">
      <c r="A214"/>
      <c r="C214"/>
      <c r="D214"/>
    </row>
    <row r="215" spans="1:4" ht="12.75">
      <c r="A215"/>
      <c r="C215"/>
      <c r="D215"/>
    </row>
    <row r="216" spans="1:4" ht="12.75">
      <c r="A216"/>
      <c r="C216"/>
      <c r="D216"/>
    </row>
    <row r="217" spans="1:4" ht="12.75">
      <c r="A217"/>
      <c r="C217"/>
      <c r="D217"/>
    </row>
    <row r="218" spans="1:4" ht="12.75">
      <c r="A218"/>
      <c r="C218"/>
      <c r="D218"/>
    </row>
    <row r="219" spans="1:4" ht="12.75">
      <c r="A219"/>
      <c r="C219"/>
      <c r="D219"/>
    </row>
    <row r="220" spans="1:4" ht="12.75">
      <c r="A220"/>
      <c r="C220"/>
      <c r="D220"/>
    </row>
    <row r="221" spans="1:4" ht="12.75">
      <c r="A221"/>
      <c r="C221"/>
      <c r="D221"/>
    </row>
  </sheetData>
  <sheetProtection/>
  <mergeCells count="3">
    <mergeCell ref="R1:R2"/>
    <mergeCell ref="S1:S2"/>
    <mergeCell ref="T1:T2"/>
  </mergeCells>
  <dataValidations count="6">
    <dataValidation type="whole" allowBlank="1" showInputMessage="1" showErrorMessage="1" sqref="C146:D150 C137:D144 C128:D135 K42:N49 K55:N62 F55:I62 C98:D105 D97 F42:I49 C117:D124 P27:Q77">
      <formula1>0</formula1>
      <formula2>1</formula2>
    </dataValidation>
    <dataValidation type="whole" allowBlank="1" showInputMessage="1" showErrorMessage="1" error="Valid values: 0 or 1" sqref="C145:D145 L145 F145:G145 C136:D136 F136:G136 L136 Q136 F50:G54 L63:O77 F63:G77 L50:O54 Q97 L97 F97:G97 C97:D97 F125:G127 C125:D127 Q125:Q127 L125:L127 Q106:Q116 L106:L116 F106:G116 C106:D116 F27:G41 K27:O41">
      <formula1>0</formula1>
      <formula2>1</formula2>
    </dataValidation>
    <dataValidation type="whole" allowBlank="1" showInputMessage="1" showErrorMessage="1" error="Valid values: 0&#10;It can not be filled in because there is no legislation yet" sqref="Q145 K63:K77 K50:K54">
      <formula1>0</formula1>
      <formula2>0</formula2>
    </dataValidation>
    <dataValidation type="whole" allowBlank="1" showInputMessage="1" showErrorMessage="1" error="It must be a number greater than or equal to 0" sqref="P145 P136 P97 P125:P127 P106:P116">
      <formula1>0</formula1>
      <formula2>9.99999999999999E+34</formula2>
    </dataValidation>
    <dataValidation type="whole" operator="greaterThanOrEqual" allowBlank="1" showInputMessage="1" showErrorMessage="1" sqref="H63:I77 H50:I54 H27:I41">
      <formula1>0</formula1>
    </dataValidation>
    <dataValidation type="whole" allowBlank="1" showInputMessage="1" showErrorMessage="1" error="Valid values:  0 or 1" sqref="F27:F41">
      <formula1>0</formula1>
      <formula2>1</formula2>
    </dataValidation>
  </dataValidations>
  <hyperlinks>
    <hyperlink ref="S107" r:id="rId1" display="http://inspire.maaamet.ee/arcgis/services/public/tn_com/MapServer/InspireViewService?"/>
    <hyperlink ref="S106" r:id="rId2" display="http://inspire.maaamet.ee/arcgis/services/public/cp/MapServer/InspireViewService?"/>
    <hyperlink ref="S111" r:id="rId3" display="http://inspire.maaamet.ee/arcgis/services/public/ps/MapServer/InspireViewService?"/>
    <hyperlink ref="S112" r:id="rId4" display="http://inspire.maaamet.ee/arcgis/services/public/ad/MapServer/InspireViewService?"/>
    <hyperlink ref="S113" r:id="rId5" display="http://inspire.maaamet.ee/arcgis/services/public/hy_net/MapServer/InspireViewService?"/>
    <hyperlink ref="S110" r:id="rId6" display="http://inspire.maaamet.ee/arcgis/services/public/gn/MapServer/InspireViewService?"/>
    <hyperlink ref="S97" r:id="rId7" display="http://inspire.maaamet.ee/geoportal/csw/discovery?request=GetCapabilities&amp;Service=csw&amp;language=eng"/>
    <hyperlink ref="S109" r:id="rId8" display="http://inspire.maaamet.ee/arcgis/services/public/tn_rrc/MapServer/InspireViewService?"/>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11"/>
  <legacyDrawing r:id="rId10"/>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90" customFormat="1" ht="51" outlineLevel="1">
      <c r="A1" s="518" t="s">
        <v>311</v>
      </c>
      <c r="B1" s="52" t="s">
        <v>7</v>
      </c>
      <c r="C1" s="53" t="s">
        <v>156</v>
      </c>
      <c r="D1" s="518" t="s">
        <v>321</v>
      </c>
      <c r="E1" s="233" t="s">
        <v>28</v>
      </c>
      <c r="F1" s="447">
        <v>1</v>
      </c>
      <c r="G1" s="447">
        <v>1</v>
      </c>
      <c r="H1" s="446">
        <v>45227</v>
      </c>
      <c r="I1" s="517">
        <v>42965</v>
      </c>
      <c r="J1" s="79">
        <f>IF(H1&gt;0,I1/H1,0)</f>
        <v>0.9499856280540385</v>
      </c>
      <c r="K1" s="465">
        <v>0</v>
      </c>
      <c r="L1" s="521">
        <v>1</v>
      </c>
      <c r="M1" s="522">
        <v>1</v>
      </c>
      <c r="N1" s="524">
        <v>0</v>
      </c>
      <c r="O1" s="190">
        <f>IF(AND(M1=1,N1=1),1,0)</f>
        <v>0</v>
      </c>
      <c r="P1" s="506"/>
      <c r="Q1" s="507"/>
      <c r="R1" s="387"/>
      <c r="S1" s="345"/>
      <c r="T1" s="359"/>
    </row>
  </sheetData>
  <sheetProtection/>
  <dataValidations count="4">
    <dataValidation type="whole" allowBlank="1" showInputMessage="1" showErrorMessage="1" error="Valid values: 0 or 1" sqref="K1:O1 F1:G1">
      <formula1>0</formula1>
      <formula2>1</formula2>
    </dataValidation>
    <dataValidation type="whole" allowBlank="1" showInputMessage="1" showErrorMessage="1" sqref="P1:Q1">
      <formula1>0</formula1>
      <formula2>1</formula2>
    </dataValidation>
    <dataValidation type="whole" allowBlank="1" showInputMessage="1" showErrorMessage="1" error="Valid values:  0 or 1" sqref="F1">
      <formula1>0</formula1>
      <formula2>1</formula2>
    </dataValidation>
    <dataValidation type="whole" operator="greaterThanOrEqual" allowBlank="1" showInputMessage="1" showErrorMessage="1" sqref="H1:I1">
      <formula1>0</formula1>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E23" sqref="E23"/>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33" customWidth="1"/>
    <col min="5" max="6" width="9.00390625" style="144" customWidth="1"/>
    <col min="7" max="7" width="8.57421875" style="91" customWidth="1"/>
    <col min="8" max="8" width="9.140625" style="144" customWidth="1"/>
    <col min="9" max="9" width="9.8515625" style="85" customWidth="1"/>
    <col min="10" max="10" width="9.7109375" style="85" customWidth="1"/>
    <col min="11" max="11" width="9.8515625" style="144" customWidth="1"/>
    <col min="12" max="12" width="10.7109375" style="85" bestFit="1" customWidth="1"/>
  </cols>
  <sheetData>
    <row r="1" spans="1:55" s="19" customFormat="1" ht="15.75">
      <c r="A1" s="186"/>
      <c r="B1" s="186"/>
      <c r="C1" s="230" t="s">
        <v>58</v>
      </c>
      <c r="D1" s="232"/>
      <c r="E1" s="165" t="s">
        <v>2</v>
      </c>
      <c r="F1" s="166"/>
      <c r="G1" s="116" t="s">
        <v>60</v>
      </c>
      <c r="H1" s="96"/>
      <c r="I1" s="164" t="s">
        <v>61</v>
      </c>
      <c r="J1" s="160"/>
      <c r="K1" s="160"/>
      <c r="L1" s="151"/>
      <c r="M1" s="56"/>
      <c r="N1" s="56"/>
      <c r="O1" s="56"/>
      <c r="P1" s="56"/>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1" customFormat="1" ht="47.25" customHeight="1">
      <c r="A2" s="186" t="s">
        <v>164</v>
      </c>
      <c r="B2" s="187"/>
      <c r="C2" s="231" t="s">
        <v>59</v>
      </c>
      <c r="D2" s="233"/>
      <c r="E2" s="145" t="s">
        <v>1</v>
      </c>
      <c r="F2" s="145" t="s">
        <v>3</v>
      </c>
      <c r="G2" s="68" t="s">
        <v>147</v>
      </c>
      <c r="H2" s="128" t="s">
        <v>3</v>
      </c>
      <c r="I2" s="152" t="s">
        <v>4</v>
      </c>
      <c r="J2" s="152" t="s">
        <v>39</v>
      </c>
      <c r="K2" s="152" t="s">
        <v>5</v>
      </c>
      <c r="L2" s="152"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6" customFormat="1" ht="6.75" customHeight="1" outlineLevel="1">
      <c r="A3" s="207"/>
      <c r="B3" s="207"/>
      <c r="C3" s="208"/>
      <c r="D3" s="234"/>
      <c r="E3" s="209"/>
      <c r="F3" s="209"/>
      <c r="G3" s="211"/>
      <c r="H3" s="209"/>
      <c r="I3" s="212"/>
      <c r="J3" s="215"/>
      <c r="K3" s="209"/>
      <c r="L3" s="21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1"/>
      <c r="D4" s="235" t="s">
        <v>52</v>
      </c>
      <c r="E4" s="147" t="s">
        <v>29</v>
      </c>
      <c r="F4" s="131" t="s">
        <v>30</v>
      </c>
      <c r="G4" s="70" t="s">
        <v>43</v>
      </c>
      <c r="H4" s="131" t="s">
        <v>44</v>
      </c>
      <c r="I4" s="154" t="s">
        <v>51</v>
      </c>
      <c r="J4" s="98" t="s">
        <v>55</v>
      </c>
      <c r="K4" s="131" t="s">
        <v>42</v>
      </c>
      <c r="L4" s="98" t="s">
        <v>41</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6" t="s">
        <v>53</v>
      </c>
      <c r="E5" s="132">
        <f>'Data input'!F5</f>
        <v>0.8653846153846154</v>
      </c>
      <c r="F5" s="132">
        <f>'Data input'!G5</f>
        <v>0.6346153846153846</v>
      </c>
      <c r="G5" s="71">
        <f>'Data input'!J5</f>
        <v>0.969513843385155</v>
      </c>
      <c r="H5" s="132">
        <f>'Data input'!K5</f>
        <v>0.17142857142857143</v>
      </c>
      <c r="I5" s="132">
        <f>'Data input'!L5</f>
        <v>0.6153846153846154</v>
      </c>
      <c r="J5" s="99">
        <f>'Data input'!O5</f>
        <v>0.05714285714285714</v>
      </c>
      <c r="K5" s="163">
        <f>'Data input'!P5</f>
        <v>62742</v>
      </c>
      <c r="L5" s="132">
        <f>'Data input'!Q5</f>
        <v>0.75</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3" customFormat="1" ht="12.75" outlineLevel="1">
      <c r="A6" s="12"/>
      <c r="B6" s="12"/>
      <c r="C6" s="15"/>
      <c r="D6" s="239" t="s">
        <v>171</v>
      </c>
      <c r="E6" s="163">
        <f>'Data input'!F6</f>
        <v>45</v>
      </c>
      <c r="F6" s="163">
        <f>'Data input'!G6</f>
        <v>33</v>
      </c>
      <c r="G6" s="260">
        <f>'Data input'!J6</f>
        <v>1581693</v>
      </c>
      <c r="H6" s="163">
        <f>'Data input'!K6</f>
        <v>6</v>
      </c>
      <c r="I6" s="163">
        <f>'Data input'!L6</f>
        <v>32</v>
      </c>
      <c r="J6" s="260">
        <f>'Data input'!O6</f>
        <v>2</v>
      </c>
      <c r="K6" s="192">
        <f>'Data input'!P6</f>
        <v>1003872</v>
      </c>
      <c r="L6" s="192">
        <f>'Data input'!Q6</f>
        <v>12</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3" customFormat="1" ht="12.75" outlineLevel="1">
      <c r="A7" s="12"/>
      <c r="B7" s="12"/>
      <c r="C7" s="15"/>
      <c r="D7" s="239" t="s">
        <v>172</v>
      </c>
      <c r="E7" s="163">
        <f>'Data input'!F7</f>
        <v>52</v>
      </c>
      <c r="F7" s="163">
        <f>'Data input'!G7</f>
        <v>52</v>
      </c>
      <c r="G7" s="260">
        <f>'Data input'!J7</f>
        <v>1631429</v>
      </c>
      <c r="H7" s="163">
        <f>'Data input'!K7</f>
        <v>35</v>
      </c>
      <c r="I7" s="163">
        <f>'Data input'!L7</f>
        <v>52</v>
      </c>
      <c r="J7" s="260">
        <f>'Data input'!O7</f>
        <v>35</v>
      </c>
      <c r="K7" s="192">
        <f>'Data input'!P7</f>
        <v>16</v>
      </c>
      <c r="L7" s="192">
        <f>'Data input'!Q7</f>
        <v>16</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2"/>
      <c r="D8" s="237"/>
      <c r="E8" s="133"/>
      <c r="F8" s="138"/>
      <c r="G8" s="112"/>
      <c r="H8" s="133"/>
      <c r="I8" s="100"/>
      <c r="J8" s="72"/>
      <c r="K8" s="138"/>
      <c r="L8" s="107"/>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84" t="s">
        <v>54</v>
      </c>
      <c r="B9" s="185"/>
      <c r="C9" s="185"/>
      <c r="D9" s="193"/>
      <c r="E9" s="193"/>
      <c r="F9" s="47"/>
      <c r="G9" s="73"/>
      <c r="H9" s="73"/>
      <c r="I9" s="73"/>
      <c r="J9" s="73"/>
      <c r="K9" s="73"/>
      <c r="L9" s="73"/>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6" customFormat="1" ht="7.5" customHeight="1">
      <c r="A10" s="217"/>
      <c r="B10" s="217"/>
      <c r="C10" s="218"/>
      <c r="D10" s="237"/>
      <c r="E10" s="138"/>
      <c r="F10" s="138"/>
      <c r="G10" s="114"/>
      <c r="H10" s="138"/>
      <c r="I10" s="107"/>
      <c r="J10" s="80"/>
      <c r="K10" s="138"/>
      <c r="L10" s="10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48</v>
      </c>
      <c r="C11" s="121"/>
      <c r="D11" s="235" t="s">
        <v>148</v>
      </c>
      <c r="E11" s="147"/>
      <c r="F11" s="131"/>
      <c r="G11" s="70"/>
      <c r="H11" s="131"/>
      <c r="I11" s="154" t="s">
        <v>88</v>
      </c>
      <c r="J11" s="98"/>
      <c r="K11" s="131" t="s">
        <v>28</v>
      </c>
      <c r="L11" s="98" t="s">
        <v>28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39" t="s">
        <v>149</v>
      </c>
      <c r="E12" s="148"/>
      <c r="F12" s="134"/>
      <c r="G12" s="74"/>
      <c r="H12" s="134"/>
      <c r="I12" s="71">
        <f>'Data input'!L13</f>
        <v>0.5714285714285714</v>
      </c>
      <c r="J12" s="99"/>
      <c r="K12" s="134"/>
      <c r="L12" s="10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39" t="s">
        <v>171</v>
      </c>
      <c r="E13" s="148"/>
      <c r="F13" s="134"/>
      <c r="G13" s="74"/>
      <c r="H13" s="134"/>
      <c r="I13" s="261">
        <f>'Data input'!L14</f>
        <v>20</v>
      </c>
      <c r="J13" s="99"/>
      <c r="K13" s="134"/>
      <c r="L13" s="10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39" t="s">
        <v>172</v>
      </c>
      <c r="E14" s="148"/>
      <c r="F14" s="134"/>
      <c r="G14" s="74"/>
      <c r="H14" s="134"/>
      <c r="I14" s="261">
        <f>'Data input'!L15</f>
        <v>35</v>
      </c>
      <c r="J14" s="99"/>
      <c r="K14" s="134"/>
      <c r="L14" s="10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29" customFormat="1" ht="9.75" customHeight="1" outlineLevel="1">
      <c r="A15" s="219"/>
      <c r="B15" s="219"/>
      <c r="C15" s="220"/>
      <c r="D15" s="237"/>
      <c r="E15" s="221"/>
      <c r="F15" s="221"/>
      <c r="G15" s="223"/>
      <c r="H15" s="221"/>
      <c r="I15" s="224"/>
      <c r="J15" s="227"/>
      <c r="K15" s="221"/>
      <c r="L15" s="224"/>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row>
    <row r="16" spans="2:55" s="28" customFormat="1" ht="12.75" outlineLevel="2">
      <c r="B16" s="30" t="s">
        <v>45</v>
      </c>
      <c r="C16" s="121"/>
      <c r="D16" s="235" t="s">
        <v>148</v>
      </c>
      <c r="E16" s="131" t="s">
        <v>86</v>
      </c>
      <c r="F16" s="131" t="s">
        <v>87</v>
      </c>
      <c r="G16" s="78" t="s">
        <v>84</v>
      </c>
      <c r="H16" s="131" t="s">
        <v>85</v>
      </c>
      <c r="I16" s="98"/>
      <c r="J16" s="108"/>
      <c r="K16" s="131" t="s">
        <v>28</v>
      </c>
      <c r="L16" s="98" t="s">
        <v>28</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39" t="s">
        <v>149</v>
      </c>
      <c r="E17" s="132">
        <f>'Data input'!F21</f>
        <v>1</v>
      </c>
      <c r="F17" s="132">
        <f>'Data input'!G21</f>
        <v>1</v>
      </c>
      <c r="G17" s="71">
        <f>'Data input'!J21</f>
        <v>1</v>
      </c>
      <c r="H17" s="132">
        <f>'Data input'!K21</f>
        <v>0.4</v>
      </c>
      <c r="I17" s="156"/>
      <c r="J17" s="102"/>
      <c r="K17" s="134"/>
      <c r="L17" s="10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39" t="s">
        <v>171</v>
      </c>
      <c r="E18" s="163">
        <f>'Data input'!F22</f>
        <v>15</v>
      </c>
      <c r="F18" s="163">
        <f>'Data input'!G22</f>
        <v>15</v>
      </c>
      <c r="G18" s="260">
        <f>'Data input'!J22</f>
        <v>730916</v>
      </c>
      <c r="H18" s="163">
        <f>'Data input'!K22</f>
        <v>6</v>
      </c>
      <c r="I18" s="156"/>
      <c r="J18" s="102"/>
      <c r="K18" s="134"/>
      <c r="L18" s="10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39" t="s">
        <v>172</v>
      </c>
      <c r="E19" s="163">
        <f>'Data input'!F23</f>
        <v>15</v>
      </c>
      <c r="F19" s="163">
        <f>'Data input'!G23</f>
        <v>15</v>
      </c>
      <c r="G19" s="260">
        <f>'Data input'!J23</f>
        <v>730916</v>
      </c>
      <c r="H19" s="163">
        <f>'Data input'!K23</f>
        <v>15</v>
      </c>
      <c r="I19" s="156"/>
      <c r="J19" s="102"/>
      <c r="K19" s="134"/>
      <c r="L19" s="10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29" customFormat="1" ht="5.25" customHeight="1" outlineLevel="1">
      <c r="A20" s="219"/>
      <c r="B20" s="219"/>
      <c r="C20" s="220"/>
      <c r="D20" s="237"/>
      <c r="E20" s="221"/>
      <c r="F20" s="221"/>
      <c r="G20" s="223"/>
      <c r="H20" s="221"/>
      <c r="I20" s="224"/>
      <c r="J20" s="227"/>
      <c r="K20" s="221"/>
      <c r="L20" s="224"/>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row>
    <row r="21" spans="2:55" s="28" customFormat="1" ht="12.75" outlineLevel="2">
      <c r="B21" s="30" t="s">
        <v>46</v>
      </c>
      <c r="C21" s="121"/>
      <c r="D21" s="235" t="s">
        <v>148</v>
      </c>
      <c r="E21" s="131" t="s">
        <v>76</v>
      </c>
      <c r="F21" s="131" t="s">
        <v>77</v>
      </c>
      <c r="G21" s="78" t="s">
        <v>74</v>
      </c>
      <c r="H21" s="139" t="s">
        <v>75</v>
      </c>
      <c r="I21" s="98"/>
      <c r="J21" s="108"/>
      <c r="K21" s="131"/>
      <c r="L21" s="9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39" t="s">
        <v>149</v>
      </c>
      <c r="E22" s="132">
        <f>'Data input'!F44</f>
        <v>1</v>
      </c>
      <c r="F22" s="132">
        <f>'Data input'!G44</f>
        <v>1</v>
      </c>
      <c r="G22" s="71">
        <f>'Data input'!J44</f>
        <v>0.829999778893139</v>
      </c>
      <c r="H22" s="132">
        <f>'Data input'!K44</f>
        <v>0</v>
      </c>
      <c r="I22" s="102"/>
      <c r="J22" s="102"/>
      <c r="K22" s="134"/>
      <c r="L22" s="10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39" t="s">
        <v>171</v>
      </c>
      <c r="E23" s="163">
        <f>'Data input'!F45</f>
        <v>5</v>
      </c>
      <c r="F23" s="163">
        <f>'Data input'!G45</f>
        <v>5</v>
      </c>
      <c r="G23" s="260">
        <f>'Data input'!J45</f>
        <v>187692</v>
      </c>
      <c r="H23" s="163">
        <f>'Data input'!K45</f>
        <v>0</v>
      </c>
      <c r="I23" s="102"/>
      <c r="J23" s="102"/>
      <c r="K23" s="134"/>
      <c r="L23" s="10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39" t="s">
        <v>172</v>
      </c>
      <c r="E24" s="163">
        <f>'Data input'!F46</f>
        <v>5</v>
      </c>
      <c r="F24" s="163">
        <f>'Data input'!G46</f>
        <v>5</v>
      </c>
      <c r="G24" s="260">
        <f>'Data input'!J46</f>
        <v>226135</v>
      </c>
      <c r="H24" s="163">
        <f>'Data input'!K46</f>
        <v>5</v>
      </c>
      <c r="I24" s="102"/>
      <c r="J24" s="102"/>
      <c r="K24" s="134"/>
      <c r="L24" s="10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29" customFormat="1" ht="5.25" customHeight="1" outlineLevel="1">
      <c r="A25" s="219"/>
      <c r="B25" s="219"/>
      <c r="C25" s="220"/>
      <c r="D25" s="237"/>
      <c r="E25" s="221"/>
      <c r="F25" s="221"/>
      <c r="G25" s="223"/>
      <c r="H25" s="221"/>
      <c r="I25" s="224"/>
      <c r="J25" s="227"/>
      <c r="K25" s="221"/>
      <c r="L25" s="224"/>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row>
    <row r="26" spans="2:55" s="28" customFormat="1" ht="12.75" outlineLevel="2">
      <c r="B26" s="30" t="s">
        <v>47</v>
      </c>
      <c r="C26" s="121"/>
      <c r="D26" s="235" t="s">
        <v>148</v>
      </c>
      <c r="E26" s="131" t="s">
        <v>71</v>
      </c>
      <c r="F26" s="131" t="s">
        <v>72</v>
      </c>
      <c r="G26" s="78" t="s">
        <v>68</v>
      </c>
      <c r="H26" s="131" t="s">
        <v>67</v>
      </c>
      <c r="I26" s="98"/>
      <c r="J26" s="108"/>
      <c r="K26" s="131"/>
      <c r="L26" s="9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39" t="s">
        <v>149</v>
      </c>
      <c r="E27" s="132">
        <f>'Data input'!F57</f>
        <v>0.8</v>
      </c>
      <c r="F27" s="132">
        <f>'Data input'!G57</f>
        <v>0.06666666666666667</v>
      </c>
      <c r="G27" s="71">
        <f>'Data input'!J57</f>
        <v>0.9832541986838242</v>
      </c>
      <c r="H27" s="132">
        <f>'Data input'!K57</f>
        <v>0</v>
      </c>
      <c r="I27" s="102"/>
      <c r="J27" s="102"/>
      <c r="K27" s="134"/>
      <c r="L27" s="10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39" t="s">
        <v>171</v>
      </c>
      <c r="E28" s="163">
        <f>'Data input'!F58</f>
        <v>12</v>
      </c>
      <c r="F28" s="163">
        <f>'Data input'!G58</f>
        <v>1</v>
      </c>
      <c r="G28" s="260">
        <f>'Data input'!J58</f>
        <v>663085</v>
      </c>
      <c r="H28" s="163">
        <f>'Data input'!K58</f>
        <v>0</v>
      </c>
      <c r="I28" s="102"/>
      <c r="J28" s="102"/>
      <c r="K28" s="134"/>
      <c r="L28" s="10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39" t="s">
        <v>172</v>
      </c>
      <c r="E29" s="163">
        <f>'Data input'!F59</f>
        <v>15</v>
      </c>
      <c r="F29" s="163">
        <f>'Data input'!G59</f>
        <v>15</v>
      </c>
      <c r="G29" s="260">
        <f>'Data input'!J59</f>
        <v>674378</v>
      </c>
      <c r="H29" s="163">
        <f>'Data input'!K59</f>
        <v>15</v>
      </c>
      <c r="I29" s="102"/>
      <c r="J29" s="102"/>
      <c r="K29" s="134"/>
      <c r="L29" s="10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29" customFormat="1" ht="6.75" customHeight="1" outlineLevel="1">
      <c r="A30" s="219"/>
      <c r="B30" s="219"/>
      <c r="C30" s="220"/>
      <c r="D30" s="237"/>
      <c r="E30" s="221"/>
      <c r="F30" s="221"/>
      <c r="G30" s="223"/>
      <c r="H30" s="221"/>
      <c r="I30" s="224"/>
      <c r="J30" s="227"/>
      <c r="K30" s="221"/>
      <c r="L30" s="224"/>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row>
    <row r="31" spans="1:55" s="272" customFormat="1" ht="25.5" customHeight="1">
      <c r="A31" s="266" t="s">
        <v>170</v>
      </c>
      <c r="B31" s="267"/>
      <c r="C31" s="268"/>
      <c r="D31" s="269"/>
      <c r="E31" s="269"/>
      <c r="F31" s="270"/>
      <c r="G31" s="271"/>
      <c r="H31" s="271"/>
      <c r="I31" s="271"/>
      <c r="J31" s="271"/>
      <c r="K31" s="271"/>
      <c r="L31" s="271"/>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2"/>
      <c r="D32" s="237"/>
      <c r="E32" s="133"/>
      <c r="F32" s="138"/>
      <c r="G32" s="112"/>
      <c r="H32" s="138"/>
      <c r="I32" s="100"/>
      <c r="J32" s="72"/>
      <c r="K32" s="138"/>
      <c r="L32" s="107"/>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32</v>
      </c>
      <c r="C33" s="121"/>
      <c r="D33" s="235" t="s">
        <v>148</v>
      </c>
      <c r="E33" s="147" t="s">
        <v>63</v>
      </c>
      <c r="F33" s="131" t="s">
        <v>64</v>
      </c>
      <c r="G33" s="70"/>
      <c r="H33" s="131"/>
      <c r="I33" s="154" t="s">
        <v>95</v>
      </c>
      <c r="J33" s="191"/>
      <c r="K33" s="131" t="s">
        <v>42</v>
      </c>
      <c r="L33" s="98" t="s">
        <v>41</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39" t="s">
        <v>149</v>
      </c>
      <c r="E34" s="132">
        <f>'Data input'!F83</f>
        <v>0.7647058823529411</v>
      </c>
      <c r="F34" s="132">
        <f>'Data input'!G83</f>
        <v>0.7058823529411765</v>
      </c>
      <c r="G34" s="74"/>
      <c r="H34" s="134"/>
      <c r="I34" s="132">
        <f>'Data input'!L83</f>
        <v>0.7058823529411765</v>
      </c>
      <c r="J34" s="102"/>
      <c r="K34" s="163">
        <f>'Data input'!P83</f>
        <v>62742</v>
      </c>
      <c r="L34" s="132">
        <f>'Data input'!Q83</f>
        <v>0.75</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39" t="s">
        <v>171</v>
      </c>
      <c r="E35" s="163">
        <f>'Data input'!F84</f>
        <v>13</v>
      </c>
      <c r="F35" s="163">
        <f>'Data input'!G84</f>
        <v>12</v>
      </c>
      <c r="G35" s="74"/>
      <c r="H35" s="134"/>
      <c r="I35" s="163">
        <f>'Data input'!L84</f>
        <v>12</v>
      </c>
      <c r="J35" s="102"/>
      <c r="K35" s="163">
        <f>'Data input'!P84</f>
        <v>1003872</v>
      </c>
      <c r="L35" s="163">
        <f>'Data input'!Q84</f>
        <v>12</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39" t="s">
        <v>172</v>
      </c>
      <c r="E36" s="163">
        <f>'Data input'!F85</f>
        <v>17</v>
      </c>
      <c r="F36" s="163">
        <f>'Data input'!G85</f>
        <v>17</v>
      </c>
      <c r="G36" s="74"/>
      <c r="H36" s="134"/>
      <c r="I36" s="163">
        <f>'Data input'!L85</f>
        <v>17</v>
      </c>
      <c r="J36" s="102"/>
      <c r="K36" s="163">
        <f>'Data input'!P85</f>
        <v>16</v>
      </c>
      <c r="L36" s="163">
        <f>'Data input'!Q85</f>
        <v>16</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29" customFormat="1" ht="12.75" customHeight="1" outlineLevel="1">
      <c r="A37" s="219"/>
      <c r="B37" s="219"/>
      <c r="C37" s="220"/>
      <c r="D37" s="237"/>
      <c r="E37" s="221"/>
      <c r="F37" s="221"/>
      <c r="G37" s="223"/>
      <c r="H37" s="221"/>
      <c r="I37" s="224"/>
      <c r="J37" s="227"/>
      <c r="K37" s="221"/>
      <c r="L37" s="224"/>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row>
    <row r="38" spans="2:55" s="28" customFormat="1" ht="12.75" outlineLevel="2">
      <c r="B38" s="30" t="s">
        <v>33</v>
      </c>
      <c r="C38" s="121"/>
      <c r="D38" s="235" t="s">
        <v>148</v>
      </c>
      <c r="E38" s="147"/>
      <c r="F38" s="131"/>
      <c r="G38" s="70"/>
      <c r="H38" s="131"/>
      <c r="I38" s="154"/>
      <c r="J38" s="191"/>
      <c r="K38" s="131" t="str">
        <f>'Data input'!P90</f>
        <v>NSi3.1</v>
      </c>
      <c r="L38" s="98" t="str">
        <f>'Data input'!Q90</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39" t="s">
        <v>149</v>
      </c>
      <c r="E39" s="148"/>
      <c r="F39" s="134"/>
      <c r="G39" s="74"/>
      <c r="H39" s="134"/>
      <c r="I39" s="156"/>
      <c r="J39" s="102"/>
      <c r="K39" s="163">
        <f>'Data input'!P91</f>
        <v>2314</v>
      </c>
      <c r="L39" s="132">
        <f>'Data input'!Q91</f>
        <v>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39" t="s">
        <v>171</v>
      </c>
      <c r="E40" s="148"/>
      <c r="F40" s="148"/>
      <c r="G40" s="74"/>
      <c r="H40" s="134"/>
      <c r="I40" s="148"/>
      <c r="J40" s="102"/>
      <c r="K40" s="163">
        <f>'Data input'!P92</f>
        <v>2314</v>
      </c>
      <c r="L40" s="163">
        <f>'Data input'!Q92</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39" t="s">
        <v>172</v>
      </c>
      <c r="E41" s="148"/>
      <c r="F41" s="148"/>
      <c r="G41" s="74"/>
      <c r="H41" s="134"/>
      <c r="I41" s="148"/>
      <c r="J41" s="102"/>
      <c r="K41" s="163">
        <f>'Data input'!P93</f>
        <v>1</v>
      </c>
      <c r="L41" s="163">
        <f>'Data input'!Q93</f>
        <v>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2"/>
      <c r="D42" s="237"/>
      <c r="E42" s="138"/>
      <c r="F42" s="138"/>
      <c r="G42" s="112"/>
      <c r="H42" s="138"/>
      <c r="I42" s="107"/>
      <c r="J42" s="107"/>
      <c r="K42" s="138">
        <f>'Data input'!P98</f>
        <v>0</v>
      </c>
      <c r="L42" s="107">
        <f>'Data input'!Q98</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34</v>
      </c>
      <c r="C43" s="121"/>
      <c r="D43" s="243" t="s">
        <v>148</v>
      </c>
      <c r="E43" s="131"/>
      <c r="F43" s="131"/>
      <c r="G43" s="70"/>
      <c r="H43" s="131"/>
      <c r="I43" s="98"/>
      <c r="J43" s="98"/>
      <c r="K43" s="131" t="str">
        <f>'Data input'!P99</f>
        <v>NSi3.2</v>
      </c>
      <c r="L43" s="98" t="str">
        <f>'Data input'!Q99</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39" t="s">
        <v>149</v>
      </c>
      <c r="E44" s="134"/>
      <c r="F44" s="134"/>
      <c r="G44" s="74"/>
      <c r="H44" s="134"/>
      <c r="I44" s="102"/>
      <c r="J44" s="102"/>
      <c r="K44" s="163">
        <f>'Data input'!P100</f>
        <v>91050.63636363637</v>
      </c>
      <c r="L44" s="132">
        <f>'Data input'!Q100</f>
        <v>1</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39" t="s">
        <v>171</v>
      </c>
      <c r="E45" s="134"/>
      <c r="F45" s="134"/>
      <c r="G45" s="74"/>
      <c r="H45" s="134"/>
      <c r="I45" s="102"/>
      <c r="J45" s="102"/>
      <c r="K45" s="163">
        <f>'Data input'!P101</f>
        <v>1001557</v>
      </c>
      <c r="L45" s="163">
        <f>'Data input'!Q101</f>
        <v>11</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39" t="s">
        <v>172</v>
      </c>
      <c r="E46" s="134"/>
      <c r="F46" s="134"/>
      <c r="G46" s="74"/>
      <c r="H46" s="134"/>
      <c r="I46" s="102"/>
      <c r="J46" s="102"/>
      <c r="K46" s="163">
        <f>'Data input'!P102</f>
        <v>11</v>
      </c>
      <c r="L46" s="163">
        <f>'Data input'!Q102</f>
        <v>11</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2"/>
      <c r="D47" s="237"/>
      <c r="E47" s="138"/>
      <c r="F47" s="138"/>
      <c r="G47" s="112"/>
      <c r="H47" s="138"/>
      <c r="I47" s="107"/>
      <c r="J47" s="107"/>
      <c r="K47" s="138">
        <f>'Data input'!P117</f>
        <v>0</v>
      </c>
      <c r="L47" s="107">
        <f>'Data input'!Q117</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35</v>
      </c>
      <c r="C48" s="121"/>
      <c r="D48" s="243" t="s">
        <v>148</v>
      </c>
      <c r="E48" s="131"/>
      <c r="F48" s="131"/>
      <c r="G48" s="70"/>
      <c r="H48" s="131"/>
      <c r="I48" s="98"/>
      <c r="J48" s="98"/>
      <c r="K48" s="131" t="str">
        <f>'Data input'!P118</f>
        <v>NSi3.3</v>
      </c>
      <c r="L48" s="98" t="str">
        <f>'Data input'!Q118</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39" t="s">
        <v>149</v>
      </c>
      <c r="E49" s="134"/>
      <c r="F49" s="134"/>
      <c r="G49" s="74"/>
      <c r="H49" s="134"/>
      <c r="I49" s="102"/>
      <c r="J49" s="102"/>
      <c r="K49" s="163">
        <f>'Data input'!P119</f>
        <v>0</v>
      </c>
      <c r="L49" s="132">
        <f>'Data input'!Q119</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39" t="s">
        <v>171</v>
      </c>
      <c r="E50" s="134"/>
      <c r="F50" s="134"/>
      <c r="G50" s="74"/>
      <c r="H50" s="134"/>
      <c r="I50" s="102"/>
      <c r="J50" s="102"/>
      <c r="K50" s="163">
        <f>'Data input'!P120</f>
        <v>0</v>
      </c>
      <c r="L50" s="163">
        <f>'Data input'!Q120</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39" t="s">
        <v>172</v>
      </c>
      <c r="E51" s="134"/>
      <c r="F51" s="134"/>
      <c r="G51" s="74"/>
      <c r="H51" s="134"/>
      <c r="I51" s="102"/>
      <c r="J51" s="102"/>
      <c r="K51" s="163">
        <f>'Data input'!P121</f>
        <v>3</v>
      </c>
      <c r="L51" s="163">
        <f>'Data input'!Q121</f>
        <v>3</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2"/>
      <c r="D52" s="237"/>
      <c r="E52" s="138"/>
      <c r="F52" s="138"/>
      <c r="G52" s="112"/>
      <c r="H52" s="138"/>
      <c r="I52" s="107"/>
      <c r="J52" s="107"/>
      <c r="K52" s="138">
        <f>'Data input'!P128</f>
        <v>0</v>
      </c>
      <c r="L52" s="107">
        <f>'Data input'!Q128</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36</v>
      </c>
      <c r="C53" s="121"/>
      <c r="D53" s="243" t="s">
        <v>148</v>
      </c>
      <c r="E53" s="131"/>
      <c r="F53" s="131"/>
      <c r="G53" s="70"/>
      <c r="H53" s="131"/>
      <c r="I53" s="98"/>
      <c r="J53" s="98"/>
      <c r="K53" s="131" t="str">
        <f>'Data input'!P129</f>
        <v>NSi3.4</v>
      </c>
      <c r="L53" s="98" t="str">
        <f>'Data input'!Q129</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39" t="s">
        <v>149</v>
      </c>
      <c r="E54" s="134"/>
      <c r="F54" s="134"/>
      <c r="G54" s="74"/>
      <c r="H54" s="134"/>
      <c r="I54" s="102"/>
      <c r="J54" s="102"/>
      <c r="K54" s="163">
        <f>'Data input'!P130</f>
        <v>0</v>
      </c>
      <c r="L54" s="132">
        <f>'Data input'!Q130</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39" t="s">
        <v>171</v>
      </c>
      <c r="E55" s="134"/>
      <c r="F55" s="134"/>
      <c r="G55" s="74"/>
      <c r="H55" s="134"/>
      <c r="I55" s="102"/>
      <c r="J55" s="102"/>
      <c r="K55" s="163">
        <f>'Data input'!P131</f>
        <v>0</v>
      </c>
      <c r="L55" s="163">
        <f>'Data input'!Q131</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39" t="s">
        <v>172</v>
      </c>
      <c r="E56" s="134"/>
      <c r="F56" s="134"/>
      <c r="G56" s="74"/>
      <c r="H56" s="134"/>
      <c r="I56" s="102"/>
      <c r="J56" s="102"/>
      <c r="K56" s="163">
        <f>'Data input'!P132</f>
        <v>1</v>
      </c>
      <c r="L56" s="163">
        <f>'Data input'!Q132</f>
        <v>1</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2"/>
      <c r="D57" s="237"/>
      <c r="E57" s="138"/>
      <c r="F57" s="138"/>
      <c r="G57" s="112"/>
      <c r="H57" s="138"/>
      <c r="I57" s="107"/>
      <c r="J57" s="107"/>
      <c r="K57" s="138">
        <f>'Data input'!P137</f>
        <v>0</v>
      </c>
      <c r="L57" s="107">
        <f>'Data input'!Q137</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40</v>
      </c>
      <c r="C58" s="121"/>
      <c r="D58" s="243" t="s">
        <v>148</v>
      </c>
      <c r="E58" s="131"/>
      <c r="F58" s="131"/>
      <c r="G58" s="70"/>
      <c r="H58" s="131"/>
      <c r="I58" s="98"/>
      <c r="J58" s="98"/>
      <c r="K58" s="131" t="str">
        <f>'Data input'!P138</f>
        <v>NSi3.5</v>
      </c>
      <c r="L58" s="98" t="str">
        <f>'Data input'!Q138</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39" t="s">
        <v>149</v>
      </c>
      <c r="E59" s="134"/>
      <c r="F59" s="134"/>
      <c r="G59" s="74"/>
      <c r="H59" s="134"/>
      <c r="I59" s="102"/>
      <c r="J59" s="102"/>
      <c r="K59" s="163">
        <f>'Data input'!P139</f>
        <v>0</v>
      </c>
      <c r="L59" s="99">
        <f>'Data input'!Q139</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39" t="s">
        <v>171</v>
      </c>
      <c r="E60" s="134"/>
      <c r="F60" s="134"/>
      <c r="G60" s="74"/>
      <c r="H60" s="134"/>
      <c r="I60" s="102"/>
      <c r="J60" s="102"/>
      <c r="K60" s="163">
        <f>'Data input'!P140</f>
        <v>1</v>
      </c>
      <c r="L60" s="163">
        <f>'Data input'!Q140</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39" t="s">
        <v>172</v>
      </c>
      <c r="E61" s="134"/>
      <c r="F61" s="134"/>
      <c r="G61" s="74"/>
      <c r="H61" s="134"/>
      <c r="I61" s="102"/>
      <c r="J61" s="102"/>
      <c r="K61" s="163">
        <f>'Data input'!P141</f>
        <v>0</v>
      </c>
      <c r="L61" s="163">
        <f>'Data input'!Q141</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2"/>
      <c r="D62" s="237"/>
      <c r="E62" s="138"/>
      <c r="F62" s="138"/>
      <c r="G62" s="112"/>
      <c r="H62" s="138"/>
      <c r="I62" s="107"/>
      <c r="J62" s="107"/>
      <c r="K62" s="138"/>
      <c r="L62" s="107"/>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165</v>
      </c>
      <c r="C63" s="121"/>
      <c r="D63" s="235"/>
      <c r="E63" s="131"/>
      <c r="F63" s="131"/>
      <c r="G63" s="70"/>
      <c r="H63" s="131"/>
      <c r="I63" s="98"/>
      <c r="J63" s="98"/>
      <c r="K63" s="131"/>
      <c r="L63" s="98"/>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6"/>
      <c r="D64" s="246"/>
      <c r="E64" s="142"/>
      <c r="F64" s="142"/>
      <c r="G64" s="89"/>
      <c r="H64" s="142"/>
      <c r="I64" s="81"/>
      <c r="J64" s="81"/>
      <c r="K64" s="142"/>
      <c r="L64" s="81"/>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48"/>
      <c r="E65" s="143"/>
      <c r="F65" s="143"/>
      <c r="G65" s="90"/>
      <c r="H65" s="143"/>
      <c r="I65" s="84"/>
      <c r="J65" s="84"/>
      <c r="K65" s="143"/>
      <c r="L65" s="84"/>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ylleh</cp:lastModifiedBy>
  <cp:lastPrinted>2008-09-19T08:26:47Z</cp:lastPrinted>
  <dcterms:created xsi:type="dcterms:W3CDTF">2006-12-11T16:06:48Z</dcterms:created>
  <dcterms:modified xsi:type="dcterms:W3CDTF">2013-05-14T12:38:19Z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